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3.be\alp\Users\Jeaves\My Documents\"/>
    </mc:Choice>
  </mc:AlternateContent>
  <bookViews>
    <workbookView xWindow="0" yWindow="0" windowWidth="23040" windowHeight="9060"/>
  </bookViews>
  <sheets>
    <sheet name="Blad1" sheetId="1" r:id="rId1"/>
  </sheets>
  <definedNames>
    <definedName name="_xlnm.Print_Titles" localSheetId="0">Blad1!$A:$C,Blad1!$1:$1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1" l="1"/>
  <c r="V74" i="1"/>
  <c r="U75" i="1" l="1"/>
  <c r="U74" i="1"/>
  <c r="T75" i="1" l="1"/>
  <c r="T74" i="1"/>
  <c r="N74" i="1" l="1"/>
  <c r="O74" i="1"/>
  <c r="P74" i="1"/>
  <c r="Q74" i="1"/>
  <c r="R74" i="1"/>
  <c r="S74" i="1"/>
  <c r="M74" i="1" l="1"/>
  <c r="F65" i="1" l="1"/>
  <c r="F63" i="1"/>
  <c r="F50" i="1"/>
  <c r="F49" i="1"/>
  <c r="F40" i="1"/>
  <c r="F38" i="1"/>
  <c r="F19" i="1"/>
  <c r="F18" i="1"/>
  <c r="F12" i="1"/>
  <c r="N75" i="1" l="1"/>
  <c r="O75" i="1"/>
  <c r="P75" i="1"/>
  <c r="Q75" i="1"/>
  <c r="R75" i="1"/>
  <c r="S75" i="1"/>
  <c r="F75" i="1"/>
  <c r="F74" i="1"/>
  <c r="M75" i="1"/>
</calcChain>
</file>

<file path=xl/sharedStrings.xml><?xml version="1.0" encoding="utf-8"?>
<sst xmlns="http://schemas.openxmlformats.org/spreadsheetml/2006/main" count="494" uniqueCount="249">
  <si>
    <t>INTERN NR</t>
  </si>
  <si>
    <t>NAAM</t>
  </si>
  <si>
    <t>HAVEN</t>
  </si>
  <si>
    <t>bouw-jaar</t>
  </si>
  <si>
    <t>KW</t>
  </si>
  <si>
    <t>GT</t>
  </si>
  <si>
    <t>LOA</t>
  </si>
  <si>
    <t>LLL</t>
  </si>
  <si>
    <t>Type B/P/S</t>
  </si>
  <si>
    <t>BOU.24</t>
  </si>
  <si>
    <t>BEL000241964</t>
  </si>
  <si>
    <t>ZEEVONK</t>
  </si>
  <si>
    <t>BOEKHOUTE</t>
  </si>
  <si>
    <t>B</t>
  </si>
  <si>
    <t>TBB</t>
  </si>
  <si>
    <t>OTB</t>
  </si>
  <si>
    <t>O.2</t>
  </si>
  <si>
    <t>BEL000021964</t>
  </si>
  <si>
    <t>MIKE MICHEL JR</t>
  </si>
  <si>
    <t>OOSTENDE</t>
  </si>
  <si>
    <t>O.13</t>
  </si>
  <si>
    <t>BEL000131989</t>
  </si>
  <si>
    <t>MORGENSTER</t>
  </si>
  <si>
    <t>O.29</t>
  </si>
  <si>
    <t>BEL010291967</t>
  </si>
  <si>
    <t>BROODWINNER</t>
  </si>
  <si>
    <t>O.33</t>
  </si>
  <si>
    <t>BEL010331976</t>
  </si>
  <si>
    <t>MARBI</t>
  </si>
  <si>
    <t>O.51</t>
  </si>
  <si>
    <t>BEL010511983</t>
  </si>
  <si>
    <t>STORMVOGEL</t>
  </si>
  <si>
    <t>O.62</t>
  </si>
  <si>
    <t>BEL010621963</t>
  </si>
  <si>
    <t>DINI</t>
  </si>
  <si>
    <t>O.81</t>
  </si>
  <si>
    <t>BEL040581986</t>
  </si>
  <si>
    <t>JAIDY</t>
  </si>
  <si>
    <t>O.82</t>
  </si>
  <si>
    <t>BEL030821997</t>
  </si>
  <si>
    <t>NAUTILUS</t>
  </si>
  <si>
    <t>O.83</t>
  </si>
  <si>
    <t>BEL040571986</t>
  </si>
  <si>
    <t>JOKE</t>
  </si>
  <si>
    <t>O.101</t>
  </si>
  <si>
    <t>BEL011011967</t>
  </si>
  <si>
    <t>FISTON</t>
  </si>
  <si>
    <t>O.152</t>
  </si>
  <si>
    <t>BEL011911968</t>
  </si>
  <si>
    <t>ARAN</t>
  </si>
  <si>
    <t>O.154</t>
  </si>
  <si>
    <t>BEL011541988</t>
  </si>
  <si>
    <t>WILMAR</t>
  </si>
  <si>
    <t>P</t>
  </si>
  <si>
    <t>BEL011871989</t>
  </si>
  <si>
    <t>O.190</t>
  </si>
  <si>
    <t>FRA102636030</t>
  </si>
  <si>
    <t>RENILDE</t>
  </si>
  <si>
    <t>O.191</t>
  </si>
  <si>
    <t>BEL011901963</t>
  </si>
  <si>
    <t>ROMY</t>
  </si>
  <si>
    <t>GTR</t>
  </si>
  <si>
    <t>O.231</t>
  </si>
  <si>
    <t>BEL012312001</t>
  </si>
  <si>
    <t>DEN HOOPE</t>
  </si>
  <si>
    <t>O.316</t>
  </si>
  <si>
    <t>BEL013161987</t>
  </si>
  <si>
    <t>AEGIR</t>
  </si>
  <si>
    <t>O.582</t>
  </si>
  <si>
    <t>GBR000C19037</t>
  </si>
  <si>
    <t>HOMBRE</t>
  </si>
  <si>
    <t>DRB</t>
  </si>
  <si>
    <t>B.65</t>
  </si>
  <si>
    <t>BEL020651986</t>
  </si>
  <si>
    <t>ARTEVELDE</t>
  </si>
  <si>
    <t>BLANKENBERGE</t>
  </si>
  <si>
    <t>B.462</t>
  </si>
  <si>
    <t>BEL024622000</t>
  </si>
  <si>
    <t>FLOWING STREAM</t>
  </si>
  <si>
    <t>B.601</t>
  </si>
  <si>
    <t>BEL026011991</t>
  </si>
  <si>
    <t>VAN MAERLANT</t>
  </si>
  <si>
    <t>Z.8</t>
  </si>
  <si>
    <t>BEL000081967</t>
  </si>
  <si>
    <t>AQUARIUS</t>
  </si>
  <si>
    <t>ZEEBRUGGE</t>
  </si>
  <si>
    <t>Z.15</t>
  </si>
  <si>
    <t>BEL030151975</t>
  </si>
  <si>
    <t>ZILVERMEEUW</t>
  </si>
  <si>
    <t>Z.18</t>
  </si>
  <si>
    <t>BEL030182000</t>
  </si>
  <si>
    <t>SOETKIN</t>
  </si>
  <si>
    <t>Z.19</t>
  </si>
  <si>
    <t>BEL030191974</t>
  </si>
  <si>
    <t>SONJA</t>
  </si>
  <si>
    <t>Z.35</t>
  </si>
  <si>
    <t>BEL030351997</t>
  </si>
  <si>
    <t>ORA ET LABORA</t>
  </si>
  <si>
    <t>SSC</t>
  </si>
  <si>
    <t>Z.39</t>
  </si>
  <si>
    <t>BEL030391982</t>
  </si>
  <si>
    <t>ZUIDERZEE</t>
  </si>
  <si>
    <t>Z.41</t>
  </si>
  <si>
    <t>BEL035681988</t>
  </si>
  <si>
    <t>ALBERT BOS</t>
  </si>
  <si>
    <t>Z.45</t>
  </si>
  <si>
    <t>BEL030451996</t>
  </si>
  <si>
    <t>STEPHANIE</t>
  </si>
  <si>
    <t>Z.47</t>
  </si>
  <si>
    <t>BEL030471992</t>
  </si>
  <si>
    <t>DE MARIE LOUISE</t>
  </si>
  <si>
    <t>Z.53</t>
  </si>
  <si>
    <t>BEL030531981</t>
  </si>
  <si>
    <t>VAN EYCK</t>
  </si>
  <si>
    <t>Z.55</t>
  </si>
  <si>
    <t>BEL030551962</t>
  </si>
  <si>
    <t>GOEDE HOOP</t>
  </si>
  <si>
    <t>Z.56</t>
  </si>
  <si>
    <t>BEL030561999</t>
  </si>
  <si>
    <t>PIETER</t>
  </si>
  <si>
    <t>Z.59</t>
  </si>
  <si>
    <t>GBR000B13502</t>
  </si>
  <si>
    <t>RAQUEL</t>
  </si>
  <si>
    <t>Z.60</t>
  </si>
  <si>
    <t>BEL030602001</t>
  </si>
  <si>
    <t>BLUE ANGEL</t>
  </si>
  <si>
    <t>Z.63</t>
  </si>
  <si>
    <t>BEL030631987</t>
  </si>
  <si>
    <t>THALASSA</t>
  </si>
  <si>
    <t>Z.67</t>
  </si>
  <si>
    <t>BEL030671983</t>
  </si>
  <si>
    <t>RUBENS</t>
  </si>
  <si>
    <t>Z.80</t>
  </si>
  <si>
    <t>BEL030801984</t>
  </si>
  <si>
    <t>SILVERPIT</t>
  </si>
  <si>
    <t>Z.84</t>
  </si>
  <si>
    <t>BEL035101989</t>
  </si>
  <si>
    <t>CALYPSO</t>
  </si>
  <si>
    <t>Z.85</t>
  </si>
  <si>
    <t>FRA000686426</t>
  </si>
  <si>
    <t>ALEXIS II</t>
  </si>
  <si>
    <t>S</t>
  </si>
  <si>
    <t>GNS</t>
  </si>
  <si>
    <t>Z.90</t>
  </si>
  <si>
    <t>BEL030901982</t>
  </si>
  <si>
    <t>FRANCINE</t>
  </si>
  <si>
    <t>Z.98</t>
  </si>
  <si>
    <t>BEL030981991</t>
  </si>
  <si>
    <t>OP HOOP VAN ZEGEN</t>
  </si>
  <si>
    <t>Z.99</t>
  </si>
  <si>
    <t>FRA000686897</t>
  </si>
  <si>
    <t>ARAVIS</t>
  </si>
  <si>
    <t>Z.115</t>
  </si>
  <si>
    <t>BEL035961988</t>
  </si>
  <si>
    <t>ANTJE DE VRIES</t>
  </si>
  <si>
    <t>Z.121</t>
  </si>
  <si>
    <t>BEL031211992</t>
  </si>
  <si>
    <t>DEBORAH</t>
  </si>
  <si>
    <t>BEL037382002</t>
  </si>
  <si>
    <t>Z.182</t>
  </si>
  <si>
    <t>NLD199001509</t>
  </si>
  <si>
    <t>HENNIE</t>
  </si>
  <si>
    <t>Z.188</t>
  </si>
  <si>
    <t>BEL012291991</t>
  </si>
  <si>
    <t>HILLIE</t>
  </si>
  <si>
    <t>Z.189</t>
  </si>
  <si>
    <t>BEL034022000</t>
  </si>
  <si>
    <t>CORNELIS GERRIT</t>
  </si>
  <si>
    <t>Z.201</t>
  </si>
  <si>
    <t>BEL032011996</t>
  </si>
  <si>
    <t>JOB SENIOR</t>
  </si>
  <si>
    <t>Z.279</t>
  </si>
  <si>
    <t>BEL012791969</t>
  </si>
  <si>
    <t>RAMBLERS</t>
  </si>
  <si>
    <t>Z.296</t>
  </si>
  <si>
    <t>BEL032962000</t>
  </si>
  <si>
    <t>MOOIE MEID</t>
  </si>
  <si>
    <t>Z.333</t>
  </si>
  <si>
    <t>NLD199201765</t>
  </si>
  <si>
    <t>AVATAR</t>
  </si>
  <si>
    <t>Z.431</t>
  </si>
  <si>
    <t>BEL034311997</t>
  </si>
  <si>
    <t>ALLES WISSELT</t>
  </si>
  <si>
    <t>Z.483</t>
  </si>
  <si>
    <t>BEL034832001</t>
  </si>
  <si>
    <t>JASMINE</t>
  </si>
  <si>
    <t>Z.510</t>
  </si>
  <si>
    <t>BEL035102000</t>
  </si>
  <si>
    <t>DENNIS</t>
  </si>
  <si>
    <t>Z.525</t>
  </si>
  <si>
    <t>BEL035251997</t>
  </si>
  <si>
    <t>SYLVIA-MARY</t>
  </si>
  <si>
    <t>Z.526</t>
  </si>
  <si>
    <t>BEL035261999</t>
  </si>
  <si>
    <t>VAYA CON DIOS</t>
  </si>
  <si>
    <t>Z.548</t>
  </si>
  <si>
    <t>BEL030971994</t>
  </si>
  <si>
    <t>FLAMINGO</t>
  </si>
  <si>
    <t>Z.571</t>
  </si>
  <si>
    <t>BEL035711989</t>
  </si>
  <si>
    <t>CUSTOS DEUS</t>
  </si>
  <si>
    <t>Z.575</t>
  </si>
  <si>
    <t>BEL035752000</t>
  </si>
  <si>
    <t>HEIN SENIOR</t>
  </si>
  <si>
    <t>Z.576</t>
  </si>
  <si>
    <t>BEL035761999</t>
  </si>
  <si>
    <t>MARE NOSTRUM</t>
  </si>
  <si>
    <t>Z.700</t>
  </si>
  <si>
    <t>BEL037002012</t>
  </si>
  <si>
    <t>BRAVEHEART</t>
  </si>
  <si>
    <t>N.79</t>
  </si>
  <si>
    <t>BEL030791986</t>
  </si>
  <si>
    <t>WARRIOR</t>
  </si>
  <si>
    <t>NIEUWPOORT</t>
  </si>
  <si>
    <t>N.86</t>
  </si>
  <si>
    <t>BEL040862006</t>
  </si>
  <si>
    <t>RUDY</t>
  </si>
  <si>
    <t>N.93</t>
  </si>
  <si>
    <t>BEL030931986</t>
  </si>
  <si>
    <t>AALSCHOLVER</t>
  </si>
  <si>
    <t>N.116</t>
  </si>
  <si>
    <t>BEL011161961</t>
  </si>
  <si>
    <t>NOSTALGIE</t>
  </si>
  <si>
    <t>N.350</t>
  </si>
  <si>
    <t>BEL043501996</t>
  </si>
  <si>
    <t>INGRID</t>
  </si>
  <si>
    <t>Vistuig 1</t>
  </si>
  <si>
    <t>Vistuig 2</t>
  </si>
  <si>
    <t>aantal</t>
  </si>
  <si>
    <t>totaal Kw</t>
  </si>
  <si>
    <t>Vismachtiging ST.JACOBS-SCHELP ICES-VII EU-Verord. 1954/2003 Art. 8.3 - alle vistuigen</t>
  </si>
  <si>
    <t>Vismachtiging 12-mijlszone basis EU-Verord. 850/98 Art 29.2 - boomkor</t>
  </si>
  <si>
    <t>Vismachtiging 12-mijlszone aanvullend EU-Verord. 850/98 Art 29.3 - boomkor</t>
  </si>
  <si>
    <t>Vismachtiging Meerjarenplan Noordzee ICES-IVa,IVb,IVc EU-Verord. 2018/973 Art. 12 - alle vistuigen</t>
  </si>
  <si>
    <t>Vismachtiging Meerjarenplan Noordzee ICES-VIId Kabeljauw EU-Verord. 2018/973 Art. 12 - TBB</t>
  </si>
  <si>
    <t>Vismachtiging Meerjarenplan Noordzee ICES-VIId Kabeljauw EU-Verord. 2018/973 Art. 12 - OTB/SSC</t>
  </si>
  <si>
    <t>Vismachtiging Meerjarenplan Noordzee ICES-VIId Kabeljauw EU-Verord. 2018/973 Art. 12 - GNS/GTR</t>
  </si>
  <si>
    <t>Vismachtiging Herstelgebied Tong VIIe Raads-verordening(EU) Quota 2019 bijlage IIc</t>
  </si>
  <si>
    <t>VAAR-TUIG (*)</t>
  </si>
  <si>
    <t>(*) doorgehaalde vaartuigen zijn visvergunningen zonder vaartuig, in afwachting van vervanging door ander of nieuw vaartuig</t>
  </si>
  <si>
    <t>Z.300</t>
  </si>
  <si>
    <t>DNK000040851</t>
  </si>
  <si>
    <t>SOLA GRATIA</t>
  </si>
  <si>
    <t>Vismachtiging Golf Gascogne VIIIa,b 2019 - Raads-verordening (EU) 388/2006 art. 5,1</t>
  </si>
  <si>
    <t>Z.282</t>
  </si>
  <si>
    <t>JOCHEM</t>
  </si>
  <si>
    <t>Vismachtiging Westelijke wateren ICES VII Verordening (EU) 2019/472 art. 14 alle vistuig</t>
  </si>
  <si>
    <t>Z.187</t>
  </si>
  <si>
    <t>GRIETJE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</si>
</sst>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indexed="16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left"/>
    </xf>
    <xf numFmtId="3" fontId="6" fillId="2" borderId="1" xfId="0" quotePrefix="1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3" fontId="6" fillId="6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0" fillId="8" borderId="1" xfId="0" applyFont="1" applyFill="1" applyBorder="1"/>
    <xf numFmtId="0" fontId="5" fillId="8" borderId="1" xfId="0" applyFont="1" applyFill="1" applyBorder="1" applyAlignment="1">
      <alignment horizontal="center"/>
    </xf>
    <xf numFmtId="3" fontId="6" fillId="8" borderId="1" xfId="0" quotePrefix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0" fillId="9" borderId="1" xfId="0" applyFont="1" applyFill="1" applyBorder="1"/>
    <xf numFmtId="0" fontId="5" fillId="9" borderId="1" xfId="0" applyFont="1" applyFill="1" applyBorder="1" applyAlignment="1">
      <alignment horizontal="center"/>
    </xf>
    <xf numFmtId="3" fontId="6" fillId="9" borderId="1" xfId="0" quotePrefix="1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0" fillId="10" borderId="1" xfId="0" applyFont="1" applyFill="1" applyBorder="1"/>
    <xf numFmtId="0" fontId="5" fillId="10" borderId="1" xfId="0" applyFont="1" applyFill="1" applyBorder="1" applyAlignment="1">
      <alignment horizontal="center"/>
    </xf>
    <xf numFmtId="3" fontId="6" fillId="10" borderId="1" xfId="0" quotePrefix="1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99"/>
      <color rgb="FFCCCC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pane xSplit="12" ySplit="1" topLeftCell="M2" activePane="bottomRight" state="frozen"/>
      <selection pane="topRight" activeCell="O1" sqref="O1"/>
      <selection pane="bottomLeft" activeCell="A3" sqref="A3"/>
      <selection pane="bottomRight" activeCell="A15" sqref="A15"/>
    </sheetView>
  </sheetViews>
  <sheetFormatPr defaultRowHeight="15" x14ac:dyDescent="0.25"/>
  <cols>
    <col min="1" max="1" width="9" style="3" bestFit="1" customWidth="1"/>
    <col min="2" max="2" width="13.85546875" style="3" bestFit="1" customWidth="1"/>
    <col min="3" max="3" width="20.140625" style="3" bestFit="1" customWidth="1"/>
    <col min="4" max="4" width="16.42578125" style="3" bestFit="1" customWidth="1"/>
    <col min="5" max="5" width="6.5703125" style="3" bestFit="1" customWidth="1"/>
    <col min="6" max="6" width="9.85546875" style="3" bestFit="1" customWidth="1"/>
    <col min="7" max="7" width="6.5703125" style="3" bestFit="1" customWidth="1"/>
    <col min="8" max="9" width="5.5703125" style="3" bestFit="1" customWidth="1"/>
    <col min="10" max="10" width="6" style="3" bestFit="1" customWidth="1"/>
    <col min="11" max="12" width="7.7109375" style="3" bestFit="1" customWidth="1"/>
    <col min="13" max="13" width="16.5703125" style="25" customWidth="1"/>
    <col min="14" max="14" width="14" style="5" customWidth="1"/>
    <col min="15" max="15" width="15.42578125" style="6" customWidth="1"/>
    <col min="16" max="16" width="15.28515625" style="16" customWidth="1"/>
    <col min="17" max="17" width="15.28515625" style="7" customWidth="1"/>
    <col min="18" max="18" width="15.5703125" style="7" customWidth="1"/>
    <col min="19" max="19" width="15.42578125" style="7" customWidth="1"/>
    <col min="20" max="20" width="15.7109375" style="48" customWidth="1"/>
    <col min="21" max="21" width="13.28515625" style="56" customWidth="1"/>
    <col min="22" max="22" width="16.28515625" style="52" customWidth="1"/>
    <col min="23" max="16384" width="9.140625" style="4"/>
  </cols>
  <sheetData>
    <row r="1" spans="1:22" s="42" customFormat="1" ht="120" x14ac:dyDescent="0.25">
      <c r="A1" s="18" t="s">
        <v>238</v>
      </c>
      <c r="B1" s="18" t="s">
        <v>0</v>
      </c>
      <c r="C1" s="19" t="s">
        <v>1</v>
      </c>
      <c r="D1" s="19" t="s">
        <v>2</v>
      </c>
      <c r="E1" s="20" t="s">
        <v>3</v>
      </c>
      <c r="F1" s="20" t="s">
        <v>4</v>
      </c>
      <c r="G1" s="21" t="s">
        <v>5</v>
      </c>
      <c r="H1" s="21" t="s">
        <v>6</v>
      </c>
      <c r="I1" s="21" t="s">
        <v>7</v>
      </c>
      <c r="J1" s="22" t="s">
        <v>8</v>
      </c>
      <c r="K1" s="22" t="s">
        <v>226</v>
      </c>
      <c r="L1" s="22" t="s">
        <v>227</v>
      </c>
      <c r="M1" s="17" t="s">
        <v>230</v>
      </c>
      <c r="N1" s="9" t="s">
        <v>231</v>
      </c>
      <c r="O1" s="10" t="s">
        <v>232</v>
      </c>
      <c r="P1" s="8" t="s">
        <v>233</v>
      </c>
      <c r="Q1" s="11" t="s">
        <v>234</v>
      </c>
      <c r="R1" s="11" t="s">
        <v>235</v>
      </c>
      <c r="S1" s="11" t="s">
        <v>236</v>
      </c>
      <c r="T1" s="47" t="s">
        <v>237</v>
      </c>
      <c r="U1" s="55" t="s">
        <v>243</v>
      </c>
      <c r="V1" s="51" t="s">
        <v>246</v>
      </c>
    </row>
    <row r="2" spans="1:22" x14ac:dyDescent="0.25">
      <c r="A2" s="12" t="s">
        <v>9</v>
      </c>
      <c r="B2" s="12" t="s">
        <v>10</v>
      </c>
      <c r="C2" s="13" t="s">
        <v>11</v>
      </c>
      <c r="D2" s="13" t="s">
        <v>12</v>
      </c>
      <c r="E2" s="13">
        <v>1964</v>
      </c>
      <c r="F2" s="13">
        <v>202</v>
      </c>
      <c r="G2" s="14">
        <v>44</v>
      </c>
      <c r="H2" s="14">
        <v>19.04</v>
      </c>
      <c r="I2" s="14">
        <v>16.64</v>
      </c>
      <c r="J2" s="15" t="s">
        <v>13</v>
      </c>
      <c r="K2" s="15" t="s">
        <v>14</v>
      </c>
      <c r="L2" s="15" t="s">
        <v>15</v>
      </c>
      <c r="M2" s="25">
        <v>1</v>
      </c>
      <c r="N2" s="5">
        <v>1</v>
      </c>
      <c r="O2" s="6">
        <v>1</v>
      </c>
      <c r="P2" s="16">
        <v>1</v>
      </c>
      <c r="Q2" s="7">
        <v>1</v>
      </c>
      <c r="V2" s="52">
        <v>1</v>
      </c>
    </row>
    <row r="3" spans="1:22" x14ac:dyDescent="0.25">
      <c r="A3" s="12" t="s">
        <v>16</v>
      </c>
      <c r="B3" s="12" t="s">
        <v>17</v>
      </c>
      <c r="C3" s="13" t="s">
        <v>18</v>
      </c>
      <c r="D3" s="13" t="s">
        <v>19</v>
      </c>
      <c r="E3" s="13">
        <v>1964</v>
      </c>
      <c r="F3" s="13">
        <v>213</v>
      </c>
      <c r="G3" s="14">
        <v>53</v>
      </c>
      <c r="H3" s="14">
        <v>21.39</v>
      </c>
      <c r="I3" s="14">
        <v>18.66</v>
      </c>
      <c r="J3" s="15" t="s">
        <v>13</v>
      </c>
      <c r="K3" s="15" t="s">
        <v>14</v>
      </c>
      <c r="L3" s="15" t="s">
        <v>15</v>
      </c>
      <c r="M3" s="25">
        <v>1</v>
      </c>
      <c r="N3" s="5">
        <v>1</v>
      </c>
      <c r="P3" s="16">
        <v>1</v>
      </c>
      <c r="Q3" s="7">
        <v>1</v>
      </c>
      <c r="V3" s="52">
        <v>1</v>
      </c>
    </row>
    <row r="4" spans="1:22" x14ac:dyDescent="0.25">
      <c r="A4" s="28" t="s">
        <v>20</v>
      </c>
      <c r="B4" s="43" t="s">
        <v>21</v>
      </c>
      <c r="C4" s="44" t="s">
        <v>22</v>
      </c>
      <c r="D4" s="29" t="s">
        <v>19</v>
      </c>
      <c r="E4" s="44">
        <v>1989</v>
      </c>
      <c r="F4" s="44">
        <v>218</v>
      </c>
      <c r="G4" s="45">
        <v>94</v>
      </c>
      <c r="H4" s="45">
        <v>23.94</v>
      </c>
      <c r="I4" s="45">
        <v>21.14</v>
      </c>
      <c r="J4" s="46" t="s">
        <v>13</v>
      </c>
      <c r="K4" s="46" t="s">
        <v>14</v>
      </c>
      <c r="L4" s="46" t="s">
        <v>15</v>
      </c>
      <c r="M4" s="25">
        <v>1</v>
      </c>
      <c r="N4" s="5">
        <v>1</v>
      </c>
      <c r="P4" s="16">
        <v>1</v>
      </c>
      <c r="Q4" s="7">
        <v>1</v>
      </c>
      <c r="T4" s="48">
        <v>1</v>
      </c>
      <c r="V4" s="52">
        <v>1</v>
      </c>
    </row>
    <row r="5" spans="1:22" x14ac:dyDescent="0.25">
      <c r="A5" s="12" t="s">
        <v>23</v>
      </c>
      <c r="B5" s="12" t="s">
        <v>24</v>
      </c>
      <c r="C5" s="13" t="s">
        <v>25</v>
      </c>
      <c r="D5" s="13" t="s">
        <v>19</v>
      </c>
      <c r="E5" s="13">
        <v>1967</v>
      </c>
      <c r="F5" s="13">
        <v>221</v>
      </c>
      <c r="G5" s="27">
        <v>109</v>
      </c>
      <c r="H5" s="14">
        <v>27.2</v>
      </c>
      <c r="I5" s="14">
        <v>23.58</v>
      </c>
      <c r="J5" s="15" t="s">
        <v>13</v>
      </c>
      <c r="K5" s="15" t="s">
        <v>14</v>
      </c>
      <c r="L5" s="15" t="s">
        <v>15</v>
      </c>
      <c r="M5" s="25">
        <v>1</v>
      </c>
      <c r="N5" s="5">
        <v>1</v>
      </c>
      <c r="P5" s="16">
        <v>1</v>
      </c>
      <c r="Q5" s="7">
        <v>1</v>
      </c>
      <c r="V5" s="52">
        <v>1</v>
      </c>
    </row>
    <row r="6" spans="1:22" x14ac:dyDescent="0.25">
      <c r="A6" s="12" t="s">
        <v>26</v>
      </c>
      <c r="B6" s="12" t="s">
        <v>27</v>
      </c>
      <c r="C6" s="13" t="s">
        <v>28</v>
      </c>
      <c r="D6" s="13" t="s">
        <v>19</v>
      </c>
      <c r="E6" s="13">
        <v>1976</v>
      </c>
      <c r="F6" s="13">
        <v>1200</v>
      </c>
      <c r="G6" s="14">
        <v>254</v>
      </c>
      <c r="H6" s="14">
        <v>34.799999999999997</v>
      </c>
      <c r="I6" s="14">
        <v>31.03</v>
      </c>
      <c r="J6" s="15" t="s">
        <v>13</v>
      </c>
      <c r="K6" s="15" t="s">
        <v>14</v>
      </c>
      <c r="L6" s="15"/>
      <c r="M6" s="25">
        <v>1</v>
      </c>
      <c r="P6" s="16">
        <v>1</v>
      </c>
      <c r="Q6" s="7">
        <v>1</v>
      </c>
      <c r="T6" s="48">
        <v>1</v>
      </c>
      <c r="U6" s="56">
        <v>1</v>
      </c>
      <c r="V6" s="52">
        <v>1</v>
      </c>
    </row>
    <row r="7" spans="1:22" x14ac:dyDescent="0.25">
      <c r="A7" s="12" t="s">
        <v>29</v>
      </c>
      <c r="B7" s="12" t="s">
        <v>30</v>
      </c>
      <c r="C7" s="13" t="s">
        <v>31</v>
      </c>
      <c r="D7" s="13" t="s">
        <v>19</v>
      </c>
      <c r="E7" s="13">
        <v>1983</v>
      </c>
      <c r="F7" s="13">
        <v>722</v>
      </c>
      <c r="G7" s="14">
        <v>217</v>
      </c>
      <c r="H7" s="14">
        <v>30.58</v>
      </c>
      <c r="I7" s="14">
        <v>27.16</v>
      </c>
      <c r="J7" s="15" t="s">
        <v>13</v>
      </c>
      <c r="K7" s="15" t="s">
        <v>14</v>
      </c>
      <c r="L7" s="15" t="s">
        <v>15</v>
      </c>
      <c r="M7" s="25">
        <v>1</v>
      </c>
      <c r="P7" s="16">
        <v>1</v>
      </c>
      <c r="Q7" s="7">
        <v>1</v>
      </c>
      <c r="T7" s="48">
        <v>1</v>
      </c>
      <c r="V7" s="52">
        <v>1</v>
      </c>
    </row>
    <row r="8" spans="1:22" x14ac:dyDescent="0.25">
      <c r="A8" s="12" t="s">
        <v>32</v>
      </c>
      <c r="B8" s="12" t="s">
        <v>33</v>
      </c>
      <c r="C8" s="13" t="s">
        <v>34</v>
      </c>
      <c r="D8" s="13" t="s">
        <v>19</v>
      </c>
      <c r="E8" s="13">
        <v>1963</v>
      </c>
      <c r="F8" s="13">
        <v>221</v>
      </c>
      <c r="G8" s="14">
        <v>44</v>
      </c>
      <c r="H8" s="14">
        <v>21.97</v>
      </c>
      <c r="I8" s="14">
        <v>19.32</v>
      </c>
      <c r="J8" s="15" t="s">
        <v>13</v>
      </c>
      <c r="K8" s="15" t="s">
        <v>14</v>
      </c>
      <c r="L8" s="15" t="s">
        <v>15</v>
      </c>
      <c r="M8" s="25">
        <v>1</v>
      </c>
      <c r="N8" s="5">
        <v>1</v>
      </c>
      <c r="O8" s="6">
        <v>1</v>
      </c>
      <c r="P8" s="16">
        <v>1</v>
      </c>
      <c r="Q8" s="7">
        <v>1</v>
      </c>
      <c r="V8" s="52">
        <v>1</v>
      </c>
    </row>
    <row r="9" spans="1:22" x14ac:dyDescent="0.25">
      <c r="A9" s="12" t="s">
        <v>35</v>
      </c>
      <c r="B9" s="12" t="s">
        <v>36</v>
      </c>
      <c r="C9" s="13" t="s">
        <v>37</v>
      </c>
      <c r="D9" s="13" t="s">
        <v>19</v>
      </c>
      <c r="E9" s="13">
        <v>1986</v>
      </c>
      <c r="F9" s="13">
        <v>221</v>
      </c>
      <c r="G9" s="14">
        <v>69</v>
      </c>
      <c r="H9" s="14">
        <v>19.350000000000001</v>
      </c>
      <c r="I9" s="14">
        <v>17.010000000000002</v>
      </c>
      <c r="J9" s="15" t="s">
        <v>13</v>
      </c>
      <c r="K9" s="15" t="s">
        <v>14</v>
      </c>
      <c r="L9" s="15" t="s">
        <v>15</v>
      </c>
      <c r="M9" s="25">
        <v>1</v>
      </c>
      <c r="N9" s="5">
        <v>1</v>
      </c>
      <c r="P9" s="16">
        <v>1</v>
      </c>
      <c r="Q9" s="7">
        <v>1</v>
      </c>
      <c r="V9" s="52">
        <v>1</v>
      </c>
    </row>
    <row r="10" spans="1:22" x14ac:dyDescent="0.25">
      <c r="A10" s="12" t="s">
        <v>38</v>
      </c>
      <c r="B10" s="12" t="s">
        <v>39</v>
      </c>
      <c r="C10" s="13" t="s">
        <v>40</v>
      </c>
      <c r="D10" s="13" t="s">
        <v>19</v>
      </c>
      <c r="E10" s="13">
        <v>1997</v>
      </c>
      <c r="F10" s="13">
        <v>221</v>
      </c>
      <c r="G10" s="14">
        <v>55</v>
      </c>
      <c r="H10" s="14">
        <v>18.14</v>
      </c>
      <c r="I10" s="14">
        <v>16.45</v>
      </c>
      <c r="J10" s="15" t="s">
        <v>13</v>
      </c>
      <c r="K10" s="15" t="s">
        <v>14</v>
      </c>
      <c r="L10" s="15" t="s">
        <v>15</v>
      </c>
      <c r="M10" s="25">
        <v>1</v>
      </c>
      <c r="N10" s="5">
        <v>1</v>
      </c>
      <c r="P10" s="16">
        <v>1</v>
      </c>
      <c r="Q10" s="7">
        <v>1</v>
      </c>
      <c r="V10" s="52">
        <v>1</v>
      </c>
    </row>
    <row r="11" spans="1:22" x14ac:dyDescent="0.25">
      <c r="A11" s="12" t="s">
        <v>41</v>
      </c>
      <c r="B11" s="12" t="s">
        <v>42</v>
      </c>
      <c r="C11" s="13" t="s">
        <v>43</v>
      </c>
      <c r="D11" s="13" t="s">
        <v>19</v>
      </c>
      <c r="E11" s="13">
        <v>1986</v>
      </c>
      <c r="F11" s="13">
        <v>221</v>
      </c>
      <c r="G11" s="14">
        <v>99</v>
      </c>
      <c r="H11" s="14">
        <v>23.75</v>
      </c>
      <c r="I11" s="14">
        <v>21.15</v>
      </c>
      <c r="J11" s="15" t="s">
        <v>13</v>
      </c>
      <c r="K11" s="15" t="s">
        <v>14</v>
      </c>
      <c r="L11" s="15" t="s">
        <v>15</v>
      </c>
      <c r="M11" s="25">
        <v>1</v>
      </c>
      <c r="N11" s="5">
        <v>1</v>
      </c>
      <c r="P11" s="16">
        <v>1</v>
      </c>
      <c r="Q11" s="7">
        <v>1</v>
      </c>
      <c r="T11" s="48">
        <v>1</v>
      </c>
      <c r="V11" s="52">
        <v>1</v>
      </c>
    </row>
    <row r="12" spans="1:22" x14ac:dyDescent="0.25">
      <c r="A12" s="12" t="s">
        <v>44</v>
      </c>
      <c r="B12" s="12" t="s">
        <v>45</v>
      </c>
      <c r="C12" s="26" t="s">
        <v>46</v>
      </c>
      <c r="D12" s="13" t="s">
        <v>19</v>
      </c>
      <c r="E12" s="13">
        <v>1967</v>
      </c>
      <c r="F12" s="13">
        <f>184+37</f>
        <v>221</v>
      </c>
      <c r="G12" s="14">
        <v>33</v>
      </c>
      <c r="H12" s="14">
        <v>16.8</v>
      </c>
      <c r="I12" s="14">
        <v>15.02</v>
      </c>
      <c r="J12" s="15" t="s">
        <v>13</v>
      </c>
      <c r="K12" s="15" t="s">
        <v>14</v>
      </c>
      <c r="L12" s="15" t="s">
        <v>15</v>
      </c>
      <c r="M12" s="25">
        <v>1</v>
      </c>
      <c r="N12" s="5">
        <v>1</v>
      </c>
      <c r="P12" s="16">
        <v>1</v>
      </c>
      <c r="Q12" s="7">
        <v>1</v>
      </c>
      <c r="V12" s="52">
        <v>1</v>
      </c>
    </row>
    <row r="13" spans="1:22" x14ac:dyDescent="0.25">
      <c r="A13" s="12" t="s">
        <v>47</v>
      </c>
      <c r="B13" s="12" t="s">
        <v>48</v>
      </c>
      <c r="C13" s="13" t="s">
        <v>49</v>
      </c>
      <c r="D13" s="13" t="s">
        <v>19</v>
      </c>
      <c r="E13" s="13">
        <v>1968</v>
      </c>
      <c r="F13" s="13">
        <v>221</v>
      </c>
      <c r="G13" s="14">
        <v>42</v>
      </c>
      <c r="H13" s="14">
        <v>17</v>
      </c>
      <c r="I13" s="14">
        <v>14.88</v>
      </c>
      <c r="J13" s="15" t="s">
        <v>13</v>
      </c>
      <c r="K13" s="15" t="s">
        <v>14</v>
      </c>
      <c r="L13" s="15" t="s">
        <v>15</v>
      </c>
      <c r="M13" s="25">
        <v>1</v>
      </c>
      <c r="N13" s="5">
        <v>1</v>
      </c>
      <c r="P13" s="16">
        <v>1</v>
      </c>
      <c r="Q13" s="7">
        <v>1</v>
      </c>
      <c r="V13" s="52">
        <v>1</v>
      </c>
    </row>
    <row r="14" spans="1:22" x14ac:dyDescent="0.25">
      <c r="A14" s="12" t="s">
        <v>50</v>
      </c>
      <c r="B14" s="12" t="s">
        <v>51</v>
      </c>
      <c r="C14" s="13" t="s">
        <v>52</v>
      </c>
      <c r="D14" s="13" t="s">
        <v>19</v>
      </c>
      <c r="E14" s="13">
        <v>1988</v>
      </c>
      <c r="F14" s="13">
        <v>1048</v>
      </c>
      <c r="G14" s="14">
        <v>207</v>
      </c>
      <c r="H14" s="14">
        <v>25.94</v>
      </c>
      <c r="I14" s="14">
        <v>22.92</v>
      </c>
      <c r="J14" s="15" t="s">
        <v>53</v>
      </c>
      <c r="K14" s="15" t="s">
        <v>15</v>
      </c>
      <c r="L14" s="15"/>
      <c r="M14" s="25">
        <v>1</v>
      </c>
      <c r="P14" s="16">
        <v>1</v>
      </c>
      <c r="R14" s="7">
        <v>1</v>
      </c>
      <c r="V14" s="52">
        <v>1</v>
      </c>
    </row>
    <row r="15" spans="1:22" x14ac:dyDescent="0.25">
      <c r="A15" s="12" t="s">
        <v>247</v>
      </c>
      <c r="B15" s="12" t="s">
        <v>54</v>
      </c>
      <c r="C15" s="13" t="s">
        <v>248</v>
      </c>
      <c r="D15" s="13" t="s">
        <v>85</v>
      </c>
      <c r="E15" s="13">
        <v>1989</v>
      </c>
      <c r="F15" s="13">
        <v>221</v>
      </c>
      <c r="G15" s="14">
        <v>109</v>
      </c>
      <c r="H15" s="14">
        <v>23.99</v>
      </c>
      <c r="I15" s="14">
        <v>21.52</v>
      </c>
      <c r="J15" s="15" t="s">
        <v>13</v>
      </c>
      <c r="K15" s="15" t="s">
        <v>14</v>
      </c>
      <c r="L15" s="15" t="s">
        <v>15</v>
      </c>
      <c r="M15" s="25">
        <v>1</v>
      </c>
      <c r="N15" s="5">
        <v>1</v>
      </c>
      <c r="P15" s="16">
        <v>1</v>
      </c>
      <c r="Q15" s="7">
        <v>1</v>
      </c>
      <c r="T15" s="48">
        <v>1</v>
      </c>
      <c r="V15" s="52">
        <v>1</v>
      </c>
    </row>
    <row r="16" spans="1:22" x14ac:dyDescent="0.25">
      <c r="A16" s="12" t="s">
        <v>55</v>
      </c>
      <c r="B16" s="12" t="s">
        <v>56</v>
      </c>
      <c r="C16" s="13" t="s">
        <v>57</v>
      </c>
      <c r="D16" s="13" t="s">
        <v>19</v>
      </c>
      <c r="E16" s="13">
        <v>1970</v>
      </c>
      <c r="F16" s="13">
        <v>221</v>
      </c>
      <c r="G16" s="14">
        <v>68</v>
      </c>
      <c r="H16" s="14">
        <v>22.32</v>
      </c>
      <c r="I16" s="14">
        <v>20.57</v>
      </c>
      <c r="J16" s="15" t="s">
        <v>13</v>
      </c>
      <c r="K16" s="15" t="s">
        <v>14</v>
      </c>
      <c r="L16" s="15" t="s">
        <v>15</v>
      </c>
      <c r="M16" s="25">
        <v>1</v>
      </c>
      <c r="N16" s="5">
        <v>1</v>
      </c>
      <c r="P16" s="16">
        <v>1</v>
      </c>
      <c r="Q16" s="7">
        <v>1</v>
      </c>
      <c r="V16" s="52">
        <v>1</v>
      </c>
    </row>
    <row r="17" spans="1:22" x14ac:dyDescent="0.25">
      <c r="A17" s="12" t="s">
        <v>58</v>
      </c>
      <c r="B17" s="12" t="s">
        <v>59</v>
      </c>
      <c r="C17" s="13" t="s">
        <v>60</v>
      </c>
      <c r="D17" s="13" t="s">
        <v>19</v>
      </c>
      <c r="E17" s="13">
        <v>1963</v>
      </c>
      <c r="F17" s="13">
        <v>221</v>
      </c>
      <c r="G17" s="14">
        <v>54</v>
      </c>
      <c r="H17" s="14">
        <v>21.2</v>
      </c>
      <c r="I17" s="14">
        <v>18.39</v>
      </c>
      <c r="J17" s="15" t="s">
        <v>13</v>
      </c>
      <c r="K17" s="15" t="s">
        <v>14</v>
      </c>
      <c r="L17" s="15" t="s">
        <v>61</v>
      </c>
      <c r="M17" s="25">
        <v>1</v>
      </c>
      <c r="N17" s="5">
        <v>1</v>
      </c>
      <c r="P17" s="16">
        <v>1</v>
      </c>
      <c r="Q17" s="7">
        <v>1</v>
      </c>
      <c r="V17" s="52">
        <v>1</v>
      </c>
    </row>
    <row r="18" spans="1:22" x14ac:dyDescent="0.25">
      <c r="A18" s="12" t="s">
        <v>62</v>
      </c>
      <c r="B18" s="12" t="s">
        <v>63</v>
      </c>
      <c r="C18" s="13" t="s">
        <v>64</v>
      </c>
      <c r="D18" s="13" t="s">
        <v>19</v>
      </c>
      <c r="E18" s="13">
        <v>2001</v>
      </c>
      <c r="F18" s="13">
        <f>882+318</f>
        <v>1200</v>
      </c>
      <c r="G18" s="14">
        <v>389</v>
      </c>
      <c r="H18" s="14">
        <v>37.83</v>
      </c>
      <c r="I18" s="14">
        <v>33.01</v>
      </c>
      <c r="J18" s="15" t="s">
        <v>13</v>
      </c>
      <c r="K18" s="15" t="s">
        <v>14</v>
      </c>
      <c r="L18" s="15"/>
      <c r="M18" s="25">
        <v>1</v>
      </c>
      <c r="P18" s="16">
        <v>1</v>
      </c>
      <c r="Q18" s="7">
        <v>1</v>
      </c>
      <c r="T18" s="48">
        <v>1</v>
      </c>
      <c r="U18" s="56">
        <v>1</v>
      </c>
      <c r="V18" s="52">
        <v>1</v>
      </c>
    </row>
    <row r="19" spans="1:22" x14ac:dyDescent="0.25">
      <c r="A19" s="12" t="s">
        <v>65</v>
      </c>
      <c r="B19" s="12" t="s">
        <v>66</v>
      </c>
      <c r="C19" s="13" t="s">
        <v>67</v>
      </c>
      <c r="D19" s="13" t="s">
        <v>19</v>
      </c>
      <c r="E19" s="13">
        <v>1987</v>
      </c>
      <c r="F19" s="13">
        <f>551+154</f>
        <v>705</v>
      </c>
      <c r="G19" s="14">
        <v>336</v>
      </c>
      <c r="H19" s="14">
        <v>32.32</v>
      </c>
      <c r="I19" s="14">
        <v>29.2</v>
      </c>
      <c r="J19" s="15" t="s">
        <v>53</v>
      </c>
      <c r="K19" s="15" t="s">
        <v>15</v>
      </c>
      <c r="L19" s="15"/>
      <c r="M19" s="25">
        <v>1</v>
      </c>
      <c r="P19" s="16">
        <v>1</v>
      </c>
      <c r="R19" s="7">
        <v>1</v>
      </c>
      <c r="V19" s="52">
        <v>1</v>
      </c>
    </row>
    <row r="20" spans="1:22" x14ac:dyDescent="0.25">
      <c r="A20" s="12" t="s">
        <v>68</v>
      </c>
      <c r="B20" s="12" t="s">
        <v>69</v>
      </c>
      <c r="C20" s="13" t="s">
        <v>70</v>
      </c>
      <c r="D20" s="13" t="s">
        <v>19</v>
      </c>
      <c r="E20" s="13">
        <v>1980</v>
      </c>
      <c r="F20" s="13">
        <v>221</v>
      </c>
      <c r="G20" s="14">
        <v>93</v>
      </c>
      <c r="H20" s="14">
        <v>19.32</v>
      </c>
      <c r="I20" s="14">
        <v>17</v>
      </c>
      <c r="J20" s="15" t="s">
        <v>53</v>
      </c>
      <c r="K20" s="15" t="s">
        <v>15</v>
      </c>
      <c r="L20" s="15" t="s">
        <v>71</v>
      </c>
      <c r="M20" s="25">
        <v>1</v>
      </c>
      <c r="P20" s="16">
        <v>1</v>
      </c>
      <c r="R20" s="7">
        <v>1</v>
      </c>
      <c r="V20" s="52">
        <v>1</v>
      </c>
    </row>
    <row r="21" spans="1:22" x14ac:dyDescent="0.25">
      <c r="A21" s="12" t="s">
        <v>72</v>
      </c>
      <c r="B21" s="12" t="s">
        <v>73</v>
      </c>
      <c r="C21" s="13" t="s">
        <v>74</v>
      </c>
      <c r="D21" s="13" t="s">
        <v>75</v>
      </c>
      <c r="E21" s="13">
        <v>1986</v>
      </c>
      <c r="F21" s="13">
        <v>221</v>
      </c>
      <c r="G21" s="14">
        <v>69</v>
      </c>
      <c r="H21" s="14">
        <v>23.82</v>
      </c>
      <c r="I21" s="14">
        <v>21.31</v>
      </c>
      <c r="J21" s="15" t="s">
        <v>13</v>
      </c>
      <c r="K21" s="15" t="s">
        <v>14</v>
      </c>
      <c r="L21" s="15" t="s">
        <v>71</v>
      </c>
      <c r="M21" s="25">
        <v>1</v>
      </c>
      <c r="N21" s="5">
        <v>1</v>
      </c>
      <c r="P21" s="16">
        <v>1</v>
      </c>
      <c r="Q21" s="7">
        <v>1</v>
      </c>
      <c r="T21" s="48">
        <v>1</v>
      </c>
      <c r="V21" s="52">
        <v>1</v>
      </c>
    </row>
    <row r="22" spans="1:22" x14ac:dyDescent="0.25">
      <c r="A22" s="43" t="s">
        <v>76</v>
      </c>
      <c r="B22" s="43" t="s">
        <v>77</v>
      </c>
      <c r="C22" s="29" t="s">
        <v>78</v>
      </c>
      <c r="D22" s="44" t="s">
        <v>75</v>
      </c>
      <c r="E22" s="44">
        <v>2000</v>
      </c>
      <c r="F22" s="44">
        <v>1181</v>
      </c>
      <c r="G22" s="45">
        <v>385</v>
      </c>
      <c r="H22" s="45">
        <v>37.81</v>
      </c>
      <c r="I22" s="45">
        <v>32.979999999999997</v>
      </c>
      <c r="J22" s="46" t="s">
        <v>13</v>
      </c>
      <c r="K22" s="46" t="s">
        <v>71</v>
      </c>
      <c r="L22" s="46"/>
      <c r="M22" s="25">
        <v>1</v>
      </c>
      <c r="P22" s="16">
        <v>1</v>
      </c>
      <c r="V22" s="52">
        <v>1</v>
      </c>
    </row>
    <row r="23" spans="1:22" x14ac:dyDescent="0.25">
      <c r="A23" s="24" t="s">
        <v>240</v>
      </c>
      <c r="B23" s="24" t="s">
        <v>241</v>
      </c>
      <c r="C23" s="26" t="s">
        <v>242</v>
      </c>
      <c r="D23" s="26" t="s">
        <v>85</v>
      </c>
      <c r="E23" s="26">
        <v>2011</v>
      </c>
      <c r="F23" s="26">
        <v>1200</v>
      </c>
      <c r="G23" s="27">
        <v>265</v>
      </c>
      <c r="H23" s="27">
        <v>27.49</v>
      </c>
      <c r="I23" s="27">
        <v>23.98</v>
      </c>
      <c r="J23" s="30" t="s">
        <v>53</v>
      </c>
      <c r="K23" s="30" t="s">
        <v>15</v>
      </c>
      <c r="L23" s="30" t="s">
        <v>98</v>
      </c>
      <c r="M23" s="25">
        <v>1</v>
      </c>
      <c r="P23" s="16">
        <v>1</v>
      </c>
      <c r="V23" s="52">
        <v>1</v>
      </c>
    </row>
    <row r="24" spans="1:22" x14ac:dyDescent="0.25">
      <c r="A24" s="12" t="s">
        <v>79</v>
      </c>
      <c r="B24" s="12" t="s">
        <v>80</v>
      </c>
      <c r="C24" s="13" t="s">
        <v>81</v>
      </c>
      <c r="D24" s="13" t="s">
        <v>75</v>
      </c>
      <c r="E24" s="13">
        <v>1991</v>
      </c>
      <c r="F24" s="13">
        <v>221</v>
      </c>
      <c r="G24" s="14">
        <v>84</v>
      </c>
      <c r="H24" s="14">
        <v>22.94</v>
      </c>
      <c r="I24" s="14">
        <v>20.18</v>
      </c>
      <c r="J24" s="15" t="s">
        <v>13</v>
      </c>
      <c r="K24" s="15" t="s">
        <v>14</v>
      </c>
      <c r="L24" s="15"/>
      <c r="M24" s="25">
        <v>1</v>
      </c>
      <c r="N24" s="5">
        <v>1</v>
      </c>
      <c r="P24" s="16">
        <v>1</v>
      </c>
      <c r="Q24" s="7">
        <v>1</v>
      </c>
      <c r="V24" s="52">
        <v>1</v>
      </c>
    </row>
    <row r="25" spans="1:22" x14ac:dyDescent="0.25">
      <c r="A25" s="12" t="s">
        <v>82</v>
      </c>
      <c r="B25" s="12" t="s">
        <v>83</v>
      </c>
      <c r="C25" s="13" t="s">
        <v>84</v>
      </c>
      <c r="D25" s="13" t="s">
        <v>85</v>
      </c>
      <c r="E25" s="13">
        <v>1967</v>
      </c>
      <c r="F25" s="13">
        <v>220</v>
      </c>
      <c r="G25" s="14">
        <v>56</v>
      </c>
      <c r="H25" s="14">
        <v>21.91</v>
      </c>
      <c r="I25" s="14">
        <v>19.309999999999999</v>
      </c>
      <c r="J25" s="15" t="s">
        <v>13</v>
      </c>
      <c r="K25" s="15" t="s">
        <v>14</v>
      </c>
      <c r="L25" s="15" t="s">
        <v>15</v>
      </c>
      <c r="M25" s="25">
        <v>1</v>
      </c>
      <c r="N25" s="5">
        <v>1</v>
      </c>
      <c r="O25" s="6">
        <v>1</v>
      </c>
      <c r="P25" s="16">
        <v>1</v>
      </c>
      <c r="Q25" s="7">
        <v>1</v>
      </c>
      <c r="V25" s="52">
        <v>1</v>
      </c>
    </row>
    <row r="26" spans="1:22" x14ac:dyDescent="0.25">
      <c r="A26" s="12" t="s">
        <v>86</v>
      </c>
      <c r="B26" s="12" t="s">
        <v>87</v>
      </c>
      <c r="C26" s="13" t="s">
        <v>88</v>
      </c>
      <c r="D26" s="13" t="s">
        <v>85</v>
      </c>
      <c r="E26" s="13">
        <v>1975</v>
      </c>
      <c r="F26" s="13">
        <v>1200</v>
      </c>
      <c r="G26" s="14">
        <v>236</v>
      </c>
      <c r="H26" s="14">
        <v>34.799999999999997</v>
      </c>
      <c r="I26" s="14">
        <v>31.03</v>
      </c>
      <c r="J26" s="15" t="s">
        <v>13</v>
      </c>
      <c r="K26" s="15" t="s">
        <v>14</v>
      </c>
      <c r="L26" s="15" t="s">
        <v>15</v>
      </c>
      <c r="M26" s="25">
        <v>1</v>
      </c>
      <c r="P26" s="16">
        <v>1</v>
      </c>
      <c r="Q26" s="7">
        <v>1</v>
      </c>
      <c r="T26" s="48">
        <v>1</v>
      </c>
      <c r="V26" s="52">
        <v>1</v>
      </c>
    </row>
    <row r="27" spans="1:22" x14ac:dyDescent="0.25">
      <c r="A27" s="12" t="s">
        <v>89</v>
      </c>
      <c r="B27" s="12" t="s">
        <v>90</v>
      </c>
      <c r="C27" s="13" t="s">
        <v>91</v>
      </c>
      <c r="D27" s="13" t="s">
        <v>85</v>
      </c>
      <c r="E27" s="13">
        <v>2000</v>
      </c>
      <c r="F27" s="13">
        <v>1200</v>
      </c>
      <c r="G27" s="14">
        <v>386</v>
      </c>
      <c r="H27" s="14">
        <v>37.79</v>
      </c>
      <c r="I27" s="14">
        <v>33.01</v>
      </c>
      <c r="J27" s="15" t="s">
        <v>13</v>
      </c>
      <c r="K27" s="15" t="s">
        <v>14</v>
      </c>
      <c r="L27" s="15" t="s">
        <v>15</v>
      </c>
      <c r="M27" s="25">
        <v>1</v>
      </c>
      <c r="P27" s="16">
        <v>1</v>
      </c>
      <c r="Q27" s="7">
        <v>1</v>
      </c>
      <c r="T27" s="48">
        <v>1</v>
      </c>
      <c r="U27" s="56">
        <v>1</v>
      </c>
      <c r="V27" s="52">
        <v>1</v>
      </c>
    </row>
    <row r="28" spans="1:22" x14ac:dyDescent="0.25">
      <c r="A28" s="43" t="s">
        <v>92</v>
      </c>
      <c r="B28" s="43" t="s">
        <v>93</v>
      </c>
      <c r="C28" s="44" t="s">
        <v>94</v>
      </c>
      <c r="D28" s="44" t="s">
        <v>85</v>
      </c>
      <c r="E28" s="44">
        <v>1974</v>
      </c>
      <c r="F28" s="44">
        <v>852</v>
      </c>
      <c r="G28" s="45">
        <v>159</v>
      </c>
      <c r="H28" s="45">
        <v>30.7</v>
      </c>
      <c r="I28" s="45">
        <v>26.76</v>
      </c>
      <c r="J28" s="46" t="s">
        <v>13</v>
      </c>
      <c r="K28" s="46" t="s">
        <v>14</v>
      </c>
      <c r="L28" s="46" t="s">
        <v>15</v>
      </c>
      <c r="M28" s="25">
        <v>1</v>
      </c>
      <c r="P28" s="16">
        <v>1</v>
      </c>
      <c r="Q28" s="7">
        <v>1</v>
      </c>
      <c r="T28" s="48">
        <v>1</v>
      </c>
      <c r="V28" s="52">
        <v>1</v>
      </c>
    </row>
    <row r="29" spans="1:22" x14ac:dyDescent="0.25">
      <c r="A29" s="12" t="s">
        <v>95</v>
      </c>
      <c r="B29" s="12" t="s">
        <v>96</v>
      </c>
      <c r="C29" s="13" t="s">
        <v>97</v>
      </c>
      <c r="D29" s="13" t="s">
        <v>85</v>
      </c>
      <c r="E29" s="13">
        <v>1997</v>
      </c>
      <c r="F29" s="13">
        <v>1200</v>
      </c>
      <c r="G29" s="14">
        <v>384</v>
      </c>
      <c r="H29" s="14">
        <v>38.22</v>
      </c>
      <c r="I29" s="14">
        <v>32.979999999999997</v>
      </c>
      <c r="J29" s="30" t="s">
        <v>53</v>
      </c>
      <c r="K29" s="30" t="s">
        <v>98</v>
      </c>
      <c r="L29" s="15" t="s">
        <v>15</v>
      </c>
      <c r="M29" s="25">
        <v>1</v>
      </c>
      <c r="P29" s="16">
        <v>1</v>
      </c>
      <c r="R29" s="7">
        <v>1</v>
      </c>
      <c r="V29" s="52">
        <v>1</v>
      </c>
    </row>
    <row r="30" spans="1:22" x14ac:dyDescent="0.25">
      <c r="A30" s="12" t="s">
        <v>99</v>
      </c>
      <c r="B30" s="12" t="s">
        <v>100</v>
      </c>
      <c r="C30" s="13" t="s">
        <v>101</v>
      </c>
      <c r="D30" s="13" t="s">
        <v>85</v>
      </c>
      <c r="E30" s="13">
        <v>1982</v>
      </c>
      <c r="F30" s="13">
        <v>1163</v>
      </c>
      <c r="G30" s="14">
        <v>251</v>
      </c>
      <c r="H30" s="14">
        <v>32.5</v>
      </c>
      <c r="I30" s="14">
        <v>29.22</v>
      </c>
      <c r="J30" s="15" t="s">
        <v>13</v>
      </c>
      <c r="K30" s="15" t="s">
        <v>14</v>
      </c>
      <c r="L30" s="15" t="s">
        <v>15</v>
      </c>
      <c r="M30" s="25">
        <v>1</v>
      </c>
      <c r="P30" s="16">
        <v>1</v>
      </c>
      <c r="Q30" s="7">
        <v>1</v>
      </c>
      <c r="T30" s="48">
        <v>1</v>
      </c>
      <c r="V30" s="52">
        <v>1</v>
      </c>
    </row>
    <row r="31" spans="1:22" x14ac:dyDescent="0.25">
      <c r="A31" s="24" t="s">
        <v>102</v>
      </c>
      <c r="B31" s="24" t="s">
        <v>103</v>
      </c>
      <c r="C31" s="26" t="s">
        <v>104</v>
      </c>
      <c r="D31" s="26" t="s">
        <v>85</v>
      </c>
      <c r="E31" s="26">
        <v>1988</v>
      </c>
      <c r="F31" s="26">
        <v>221</v>
      </c>
      <c r="G31" s="27">
        <v>100</v>
      </c>
      <c r="H31" s="27">
        <v>23.97</v>
      </c>
      <c r="I31" s="27">
        <v>21.57</v>
      </c>
      <c r="J31" s="30" t="s">
        <v>13</v>
      </c>
      <c r="K31" s="30" t="s">
        <v>14</v>
      </c>
      <c r="L31" s="30" t="s">
        <v>15</v>
      </c>
      <c r="M31" s="25">
        <v>1</v>
      </c>
      <c r="N31" s="5">
        <v>1</v>
      </c>
      <c r="P31" s="16">
        <v>1</v>
      </c>
      <c r="Q31" s="7">
        <v>1</v>
      </c>
      <c r="T31" s="48">
        <v>1</v>
      </c>
      <c r="V31" s="52">
        <v>1</v>
      </c>
    </row>
    <row r="32" spans="1:22" x14ac:dyDescent="0.25">
      <c r="A32" s="12" t="s">
        <v>105</v>
      </c>
      <c r="B32" s="12" t="s">
        <v>106</v>
      </c>
      <c r="C32" s="13" t="s">
        <v>107</v>
      </c>
      <c r="D32" s="13" t="s">
        <v>85</v>
      </c>
      <c r="E32" s="13">
        <v>1996</v>
      </c>
      <c r="F32" s="13">
        <v>1200</v>
      </c>
      <c r="G32" s="14">
        <v>388</v>
      </c>
      <c r="H32" s="14">
        <v>37.78</v>
      </c>
      <c r="I32" s="14">
        <v>32.979999999999997</v>
      </c>
      <c r="J32" s="15" t="s">
        <v>13</v>
      </c>
      <c r="K32" s="15" t="s">
        <v>14</v>
      </c>
      <c r="L32" s="15"/>
      <c r="M32" s="25">
        <v>1</v>
      </c>
      <c r="P32" s="16">
        <v>1</v>
      </c>
      <c r="Q32" s="7">
        <v>1</v>
      </c>
      <c r="T32" s="48">
        <v>1</v>
      </c>
      <c r="V32" s="52">
        <v>1</v>
      </c>
    </row>
    <row r="33" spans="1:22" x14ac:dyDescent="0.25">
      <c r="A33" s="12" t="s">
        <v>108</v>
      </c>
      <c r="B33" s="12" t="s">
        <v>109</v>
      </c>
      <c r="C33" s="13" t="s">
        <v>110</v>
      </c>
      <c r="D33" s="13" t="s">
        <v>85</v>
      </c>
      <c r="E33" s="13">
        <v>1992</v>
      </c>
      <c r="F33" s="13">
        <v>1200</v>
      </c>
      <c r="G33" s="14">
        <v>387</v>
      </c>
      <c r="H33" s="14">
        <v>38.31</v>
      </c>
      <c r="I33" s="14">
        <v>33.17</v>
      </c>
      <c r="J33" s="15" t="s">
        <v>13</v>
      </c>
      <c r="K33" s="15" t="s">
        <v>14</v>
      </c>
      <c r="L33" s="15"/>
      <c r="M33" s="25">
        <v>1</v>
      </c>
      <c r="P33" s="16">
        <v>1</v>
      </c>
      <c r="Q33" s="7">
        <v>1</v>
      </c>
      <c r="T33" s="48">
        <v>1</v>
      </c>
      <c r="V33" s="52">
        <v>1</v>
      </c>
    </row>
    <row r="34" spans="1:22" x14ac:dyDescent="0.25">
      <c r="A34" s="12" t="s">
        <v>111</v>
      </c>
      <c r="B34" s="12" t="s">
        <v>112</v>
      </c>
      <c r="C34" s="13" t="s">
        <v>113</v>
      </c>
      <c r="D34" s="13" t="s">
        <v>85</v>
      </c>
      <c r="E34" s="13">
        <v>1981</v>
      </c>
      <c r="F34" s="13">
        <v>834</v>
      </c>
      <c r="G34" s="14">
        <v>234</v>
      </c>
      <c r="H34" s="14">
        <v>34.29</v>
      </c>
      <c r="I34" s="14">
        <v>30.77</v>
      </c>
      <c r="J34" s="15" t="s">
        <v>13</v>
      </c>
      <c r="K34" s="15" t="s">
        <v>14</v>
      </c>
      <c r="L34" s="15"/>
      <c r="M34" s="25">
        <v>1</v>
      </c>
      <c r="P34" s="16">
        <v>1</v>
      </c>
      <c r="Q34" s="7">
        <v>1</v>
      </c>
      <c r="T34" s="48">
        <v>1</v>
      </c>
      <c r="V34" s="52">
        <v>1</v>
      </c>
    </row>
    <row r="35" spans="1:22" x14ac:dyDescent="0.25">
      <c r="A35" s="12" t="s">
        <v>114</v>
      </c>
      <c r="B35" s="12" t="s">
        <v>115</v>
      </c>
      <c r="C35" s="13" t="s">
        <v>116</v>
      </c>
      <c r="D35" s="13" t="s">
        <v>85</v>
      </c>
      <c r="E35" s="13">
        <v>1962</v>
      </c>
      <c r="F35" s="13">
        <v>221</v>
      </c>
      <c r="G35" s="14">
        <v>60</v>
      </c>
      <c r="H35" s="14">
        <v>23.99</v>
      </c>
      <c r="I35" s="14">
        <v>21.03</v>
      </c>
      <c r="J35" s="15" t="s">
        <v>13</v>
      </c>
      <c r="K35" s="15" t="s">
        <v>14</v>
      </c>
      <c r="L35" s="15" t="s">
        <v>15</v>
      </c>
      <c r="M35" s="25">
        <v>1</v>
      </c>
      <c r="N35" s="5">
        <v>1</v>
      </c>
      <c r="P35" s="16">
        <v>1</v>
      </c>
      <c r="Q35" s="7">
        <v>1</v>
      </c>
      <c r="V35" s="52">
        <v>1</v>
      </c>
    </row>
    <row r="36" spans="1:22" x14ac:dyDescent="0.25">
      <c r="A36" s="12" t="s">
        <v>117</v>
      </c>
      <c r="B36" s="12" t="s">
        <v>118</v>
      </c>
      <c r="C36" s="13" t="s">
        <v>119</v>
      </c>
      <c r="D36" s="13" t="s">
        <v>85</v>
      </c>
      <c r="E36" s="13">
        <v>1999</v>
      </c>
      <c r="F36" s="13">
        <v>221</v>
      </c>
      <c r="G36" s="14">
        <v>140</v>
      </c>
      <c r="H36" s="14">
        <v>23.83</v>
      </c>
      <c r="I36" s="14">
        <v>21.02</v>
      </c>
      <c r="J36" s="15" t="s">
        <v>13</v>
      </c>
      <c r="K36" s="15" t="s">
        <v>14</v>
      </c>
      <c r="L36" s="15" t="s">
        <v>15</v>
      </c>
      <c r="M36" s="25">
        <v>1</v>
      </c>
      <c r="N36" s="5">
        <v>1</v>
      </c>
      <c r="P36" s="16">
        <v>1</v>
      </c>
      <c r="Q36" s="7">
        <v>1</v>
      </c>
      <c r="V36" s="52">
        <v>1</v>
      </c>
    </row>
    <row r="37" spans="1:22" x14ac:dyDescent="0.25">
      <c r="A37" s="12" t="s">
        <v>120</v>
      </c>
      <c r="B37" s="12" t="s">
        <v>121</v>
      </c>
      <c r="C37" s="13" t="s">
        <v>122</v>
      </c>
      <c r="D37" s="13" t="s">
        <v>85</v>
      </c>
      <c r="E37" s="13">
        <v>1981</v>
      </c>
      <c r="F37" s="13">
        <v>1122</v>
      </c>
      <c r="G37" s="14">
        <v>275</v>
      </c>
      <c r="H37" s="14">
        <v>37.200000000000003</v>
      </c>
      <c r="I37" s="14">
        <v>32.799999999999997</v>
      </c>
      <c r="J37" s="15" t="s">
        <v>13</v>
      </c>
      <c r="K37" s="15" t="s">
        <v>14</v>
      </c>
      <c r="L37" s="15" t="s">
        <v>15</v>
      </c>
      <c r="M37" s="25">
        <v>1</v>
      </c>
      <c r="P37" s="16">
        <v>1</v>
      </c>
      <c r="Q37" s="7">
        <v>1</v>
      </c>
      <c r="T37" s="48">
        <v>1</v>
      </c>
      <c r="V37" s="52">
        <v>1</v>
      </c>
    </row>
    <row r="38" spans="1:22" x14ac:dyDescent="0.25">
      <c r="A38" s="12" t="s">
        <v>123</v>
      </c>
      <c r="B38" s="12" t="s">
        <v>124</v>
      </c>
      <c r="C38" s="13" t="s">
        <v>125</v>
      </c>
      <c r="D38" s="13" t="s">
        <v>85</v>
      </c>
      <c r="E38" s="13">
        <v>2001</v>
      </c>
      <c r="F38" s="13">
        <f>706+494</f>
        <v>1200</v>
      </c>
      <c r="G38" s="14">
        <v>388</v>
      </c>
      <c r="H38" s="14">
        <v>37.83</v>
      </c>
      <c r="I38" s="14">
        <v>33.01</v>
      </c>
      <c r="J38" s="15" t="s">
        <v>13</v>
      </c>
      <c r="K38" s="15" t="s">
        <v>14</v>
      </c>
      <c r="L38" s="15"/>
      <c r="M38" s="25">
        <v>1</v>
      </c>
      <c r="P38" s="16">
        <v>1</v>
      </c>
      <c r="Q38" s="7">
        <v>1</v>
      </c>
      <c r="T38" s="48">
        <v>1</v>
      </c>
      <c r="U38" s="56">
        <v>1</v>
      </c>
      <c r="V38" s="52">
        <v>1</v>
      </c>
    </row>
    <row r="39" spans="1:22" x14ac:dyDescent="0.25">
      <c r="A39" s="12" t="s">
        <v>126</v>
      </c>
      <c r="B39" s="12" t="s">
        <v>127</v>
      </c>
      <c r="C39" s="13" t="s">
        <v>128</v>
      </c>
      <c r="D39" s="13" t="s">
        <v>85</v>
      </c>
      <c r="E39" s="13">
        <v>1987</v>
      </c>
      <c r="F39" s="13">
        <v>219</v>
      </c>
      <c r="G39" s="14">
        <v>68</v>
      </c>
      <c r="H39" s="14">
        <v>20.04</v>
      </c>
      <c r="I39" s="14">
        <v>16.989999999999998</v>
      </c>
      <c r="J39" s="15" t="s">
        <v>13</v>
      </c>
      <c r="K39" s="15" t="s">
        <v>14</v>
      </c>
      <c r="L39" s="15" t="s">
        <v>71</v>
      </c>
      <c r="M39" s="25">
        <v>1</v>
      </c>
      <c r="N39" s="5">
        <v>1</v>
      </c>
      <c r="P39" s="16">
        <v>1</v>
      </c>
      <c r="Q39" s="7">
        <v>1</v>
      </c>
      <c r="T39" s="48">
        <v>1</v>
      </c>
      <c r="V39" s="52">
        <v>1</v>
      </c>
    </row>
    <row r="40" spans="1:22" x14ac:dyDescent="0.25">
      <c r="A40" s="12" t="s">
        <v>129</v>
      </c>
      <c r="B40" s="12" t="s">
        <v>130</v>
      </c>
      <c r="C40" s="13" t="s">
        <v>131</v>
      </c>
      <c r="D40" s="13" t="s">
        <v>85</v>
      </c>
      <c r="E40" s="13">
        <v>1983</v>
      </c>
      <c r="F40" s="13">
        <f>707+277</f>
        <v>984</v>
      </c>
      <c r="G40" s="14">
        <v>284</v>
      </c>
      <c r="H40" s="14">
        <v>34.9</v>
      </c>
      <c r="I40" s="14">
        <v>30.87</v>
      </c>
      <c r="J40" s="15" t="s">
        <v>13</v>
      </c>
      <c r="K40" s="15" t="s">
        <v>14</v>
      </c>
      <c r="L40" s="15"/>
      <c r="M40" s="25">
        <v>1</v>
      </c>
      <c r="P40" s="16">
        <v>1</v>
      </c>
      <c r="Q40" s="7">
        <v>1</v>
      </c>
      <c r="T40" s="48">
        <v>1</v>
      </c>
      <c r="V40" s="52">
        <v>1</v>
      </c>
    </row>
    <row r="41" spans="1:22" x14ac:dyDescent="0.25">
      <c r="A41" s="12" t="s">
        <v>132</v>
      </c>
      <c r="B41" s="12" t="s">
        <v>133</v>
      </c>
      <c r="C41" s="13" t="s">
        <v>134</v>
      </c>
      <c r="D41" s="13" t="s">
        <v>85</v>
      </c>
      <c r="E41" s="13">
        <v>1984</v>
      </c>
      <c r="F41" s="13">
        <v>221</v>
      </c>
      <c r="G41" s="14">
        <v>78</v>
      </c>
      <c r="H41" s="14">
        <v>23.85</v>
      </c>
      <c r="I41" s="14">
        <v>21.36</v>
      </c>
      <c r="J41" s="15" t="s">
        <v>13</v>
      </c>
      <c r="K41" s="15" t="s">
        <v>14</v>
      </c>
      <c r="L41" s="15"/>
      <c r="M41" s="25">
        <v>1</v>
      </c>
      <c r="N41" s="5">
        <v>1</v>
      </c>
      <c r="P41" s="16">
        <v>1</v>
      </c>
      <c r="Q41" s="7">
        <v>1</v>
      </c>
      <c r="T41" s="48">
        <v>1</v>
      </c>
      <c r="V41" s="52">
        <v>1</v>
      </c>
    </row>
    <row r="42" spans="1:22" x14ac:dyDescent="0.25">
      <c r="A42" s="12" t="s">
        <v>135</v>
      </c>
      <c r="B42" s="12" t="s">
        <v>136</v>
      </c>
      <c r="C42" s="13" t="s">
        <v>137</v>
      </c>
      <c r="D42" s="13" t="s">
        <v>85</v>
      </c>
      <c r="E42" s="13">
        <v>1989</v>
      </c>
      <c r="F42" s="13">
        <v>1200</v>
      </c>
      <c r="G42" s="14">
        <v>284</v>
      </c>
      <c r="H42" s="14">
        <v>34.9</v>
      </c>
      <c r="I42" s="14">
        <v>30.87</v>
      </c>
      <c r="J42" s="15" t="s">
        <v>13</v>
      </c>
      <c r="K42" s="15" t="s">
        <v>14</v>
      </c>
      <c r="L42" s="15" t="s">
        <v>15</v>
      </c>
      <c r="M42" s="25">
        <v>1</v>
      </c>
      <c r="P42" s="16">
        <v>1</v>
      </c>
      <c r="Q42" s="7">
        <v>1</v>
      </c>
      <c r="T42" s="48">
        <v>1</v>
      </c>
      <c r="U42" s="56">
        <v>1</v>
      </c>
      <c r="V42" s="52">
        <v>1</v>
      </c>
    </row>
    <row r="43" spans="1:22" x14ac:dyDescent="0.25">
      <c r="A43" s="12" t="s">
        <v>138</v>
      </c>
      <c r="B43" s="12" t="s">
        <v>139</v>
      </c>
      <c r="C43" s="13" t="s">
        <v>140</v>
      </c>
      <c r="D43" s="13" t="s">
        <v>85</v>
      </c>
      <c r="E43" s="13">
        <v>1988</v>
      </c>
      <c r="F43" s="13">
        <v>221</v>
      </c>
      <c r="G43" s="14">
        <v>25</v>
      </c>
      <c r="H43" s="14">
        <v>11.95</v>
      </c>
      <c r="I43" s="14">
        <v>11.95</v>
      </c>
      <c r="J43" s="15" t="s">
        <v>141</v>
      </c>
      <c r="K43" s="15" t="s">
        <v>142</v>
      </c>
      <c r="L43" s="15" t="s">
        <v>61</v>
      </c>
      <c r="M43" s="25">
        <v>1</v>
      </c>
      <c r="N43" s="5">
        <v>1</v>
      </c>
      <c r="P43" s="16">
        <v>1</v>
      </c>
      <c r="S43" s="7">
        <v>1</v>
      </c>
      <c r="V43" s="52">
        <v>1</v>
      </c>
    </row>
    <row r="44" spans="1:22" x14ac:dyDescent="0.25">
      <c r="A44" s="12" t="s">
        <v>143</v>
      </c>
      <c r="B44" s="12" t="s">
        <v>144</v>
      </c>
      <c r="C44" s="13" t="s">
        <v>145</v>
      </c>
      <c r="D44" s="13" t="s">
        <v>85</v>
      </c>
      <c r="E44" s="13">
        <v>1982</v>
      </c>
      <c r="F44" s="13">
        <v>1080</v>
      </c>
      <c r="G44" s="14">
        <v>311</v>
      </c>
      <c r="H44" s="14">
        <v>37.880000000000003</v>
      </c>
      <c r="I44" s="14">
        <v>33.75</v>
      </c>
      <c r="J44" s="15" t="s">
        <v>13</v>
      </c>
      <c r="K44" s="15" t="s">
        <v>14</v>
      </c>
      <c r="L44" s="15"/>
      <c r="M44" s="25">
        <v>1</v>
      </c>
      <c r="P44" s="16">
        <v>1</v>
      </c>
      <c r="Q44" s="7">
        <v>1</v>
      </c>
      <c r="T44" s="48">
        <v>1</v>
      </c>
      <c r="U44" s="56">
        <v>1</v>
      </c>
      <c r="V44" s="52">
        <v>1</v>
      </c>
    </row>
    <row r="45" spans="1:22" x14ac:dyDescent="0.25">
      <c r="A45" s="12" t="s">
        <v>146</v>
      </c>
      <c r="B45" s="12" t="s">
        <v>147</v>
      </c>
      <c r="C45" s="13" t="s">
        <v>148</v>
      </c>
      <c r="D45" s="13" t="s">
        <v>85</v>
      </c>
      <c r="E45" s="13">
        <v>1991</v>
      </c>
      <c r="F45" s="13">
        <v>1200</v>
      </c>
      <c r="G45" s="14">
        <v>273</v>
      </c>
      <c r="H45" s="14">
        <v>33.67</v>
      </c>
      <c r="I45" s="14">
        <v>30.18</v>
      </c>
      <c r="J45" s="15" t="s">
        <v>13</v>
      </c>
      <c r="K45" s="15" t="s">
        <v>14</v>
      </c>
      <c r="L45" s="15"/>
      <c r="M45" s="25">
        <v>1</v>
      </c>
      <c r="P45" s="16">
        <v>1</v>
      </c>
      <c r="Q45" s="7">
        <v>1</v>
      </c>
      <c r="T45" s="48">
        <v>1</v>
      </c>
      <c r="V45" s="52">
        <v>1</v>
      </c>
    </row>
    <row r="46" spans="1:22" x14ac:dyDescent="0.25">
      <c r="A46" s="24" t="s">
        <v>149</v>
      </c>
      <c r="B46" s="24" t="s">
        <v>150</v>
      </c>
      <c r="C46" s="26" t="s">
        <v>151</v>
      </c>
      <c r="D46" s="26" t="s">
        <v>85</v>
      </c>
      <c r="E46" s="26">
        <v>1989</v>
      </c>
      <c r="F46" s="26">
        <v>1062</v>
      </c>
      <c r="G46" s="27">
        <v>246</v>
      </c>
      <c r="H46" s="27">
        <v>29.8</v>
      </c>
      <c r="I46" s="27">
        <v>25.68</v>
      </c>
      <c r="J46" s="30" t="s">
        <v>53</v>
      </c>
      <c r="K46" s="30" t="s">
        <v>15</v>
      </c>
      <c r="L46" s="30" t="s">
        <v>98</v>
      </c>
      <c r="M46" s="25">
        <v>1</v>
      </c>
      <c r="P46" s="16">
        <v>1</v>
      </c>
      <c r="R46" s="7">
        <v>1</v>
      </c>
      <c r="V46" s="52">
        <v>1</v>
      </c>
    </row>
    <row r="47" spans="1:22" x14ac:dyDescent="0.25">
      <c r="A47" s="24" t="s">
        <v>152</v>
      </c>
      <c r="B47" s="12" t="s">
        <v>153</v>
      </c>
      <c r="C47" s="26" t="s">
        <v>154</v>
      </c>
      <c r="D47" s="13" t="s">
        <v>85</v>
      </c>
      <c r="E47" s="13">
        <v>1988</v>
      </c>
      <c r="F47" s="13">
        <v>1200</v>
      </c>
      <c r="G47" s="14">
        <v>366</v>
      </c>
      <c r="H47" s="14">
        <v>37.090000000000003</v>
      </c>
      <c r="I47" s="14">
        <v>32.96</v>
      </c>
      <c r="J47" s="15" t="s">
        <v>13</v>
      </c>
      <c r="K47" s="15" t="s">
        <v>14</v>
      </c>
      <c r="L47" s="15" t="s">
        <v>15</v>
      </c>
      <c r="M47" s="25">
        <v>1</v>
      </c>
      <c r="P47" s="16">
        <v>1</v>
      </c>
      <c r="Q47" s="7">
        <v>1</v>
      </c>
      <c r="T47" s="48">
        <v>1</v>
      </c>
      <c r="V47" s="52">
        <v>1</v>
      </c>
    </row>
    <row r="48" spans="1:22" x14ac:dyDescent="0.25">
      <c r="A48" s="12" t="s">
        <v>155</v>
      </c>
      <c r="B48" s="12" t="s">
        <v>156</v>
      </c>
      <c r="C48" s="13" t="s">
        <v>157</v>
      </c>
      <c r="D48" s="13" t="s">
        <v>85</v>
      </c>
      <c r="E48" s="13">
        <v>1992</v>
      </c>
      <c r="F48" s="13">
        <v>1200</v>
      </c>
      <c r="G48" s="14">
        <v>385</v>
      </c>
      <c r="H48" s="14">
        <v>37.869999999999997</v>
      </c>
      <c r="I48" s="14">
        <v>32.979999999999997</v>
      </c>
      <c r="J48" s="15" t="s">
        <v>13</v>
      </c>
      <c r="K48" s="15" t="s">
        <v>14</v>
      </c>
      <c r="L48" s="15"/>
      <c r="M48" s="25">
        <v>1</v>
      </c>
      <c r="P48" s="16">
        <v>1</v>
      </c>
      <c r="Q48" s="7">
        <v>1</v>
      </c>
      <c r="T48" s="48">
        <v>1</v>
      </c>
      <c r="V48" s="52">
        <v>1</v>
      </c>
    </row>
    <row r="49" spans="1:22" x14ac:dyDescent="0.25">
      <c r="A49" s="12" t="s">
        <v>244</v>
      </c>
      <c r="B49" s="12" t="s">
        <v>158</v>
      </c>
      <c r="C49" s="13" t="s">
        <v>245</v>
      </c>
      <c r="D49" s="13" t="s">
        <v>85</v>
      </c>
      <c r="E49" s="13">
        <v>2002</v>
      </c>
      <c r="F49" s="13">
        <f>221+631</f>
        <v>852</v>
      </c>
      <c r="G49" s="14">
        <v>128</v>
      </c>
      <c r="H49" s="14">
        <v>27.84</v>
      </c>
      <c r="I49" s="14">
        <v>24.96</v>
      </c>
      <c r="J49" s="15" t="s">
        <v>53</v>
      </c>
      <c r="K49" s="15" t="s">
        <v>98</v>
      </c>
      <c r="L49" s="15" t="s">
        <v>15</v>
      </c>
      <c r="M49" s="25">
        <v>1</v>
      </c>
      <c r="P49" s="16">
        <v>1</v>
      </c>
      <c r="R49" s="7">
        <v>1</v>
      </c>
      <c r="V49" s="52">
        <v>1</v>
      </c>
    </row>
    <row r="50" spans="1:22" x14ac:dyDescent="0.25">
      <c r="A50" s="12" t="s">
        <v>159</v>
      </c>
      <c r="B50" s="12" t="s">
        <v>160</v>
      </c>
      <c r="C50" s="13" t="s">
        <v>161</v>
      </c>
      <c r="D50" s="13" t="s">
        <v>85</v>
      </c>
      <c r="E50" s="13">
        <v>1991</v>
      </c>
      <c r="F50" s="13">
        <f>559+360</f>
        <v>919</v>
      </c>
      <c r="G50" s="14">
        <v>192</v>
      </c>
      <c r="H50" s="14">
        <v>28.42</v>
      </c>
      <c r="I50" s="14">
        <v>25.34</v>
      </c>
      <c r="J50" s="15" t="s">
        <v>13</v>
      </c>
      <c r="K50" s="15" t="s">
        <v>14</v>
      </c>
      <c r="L50" s="15" t="s">
        <v>15</v>
      </c>
      <c r="M50" s="25">
        <v>1</v>
      </c>
      <c r="P50" s="16">
        <v>1</v>
      </c>
      <c r="Q50" s="7">
        <v>1</v>
      </c>
      <c r="V50" s="52">
        <v>1</v>
      </c>
    </row>
    <row r="51" spans="1:22" x14ac:dyDescent="0.25">
      <c r="A51" s="12" t="s">
        <v>162</v>
      </c>
      <c r="B51" s="12" t="s">
        <v>163</v>
      </c>
      <c r="C51" s="13" t="s">
        <v>164</v>
      </c>
      <c r="D51" s="13" t="s">
        <v>85</v>
      </c>
      <c r="E51" s="13">
        <v>1991</v>
      </c>
      <c r="F51" s="13">
        <v>221</v>
      </c>
      <c r="G51" s="14">
        <v>126</v>
      </c>
      <c r="H51" s="14">
        <v>23.93</v>
      </c>
      <c r="I51" s="14">
        <v>21</v>
      </c>
      <c r="J51" s="15" t="s">
        <v>13</v>
      </c>
      <c r="K51" s="15" t="s">
        <v>14</v>
      </c>
      <c r="L51" s="15" t="s">
        <v>15</v>
      </c>
      <c r="M51" s="25">
        <v>1</v>
      </c>
      <c r="N51" s="5">
        <v>1</v>
      </c>
      <c r="P51" s="16">
        <v>1</v>
      </c>
      <c r="Q51" s="7">
        <v>1</v>
      </c>
      <c r="V51" s="52">
        <v>1</v>
      </c>
    </row>
    <row r="52" spans="1:22" x14ac:dyDescent="0.25">
      <c r="A52" s="12" t="s">
        <v>165</v>
      </c>
      <c r="B52" s="12" t="s">
        <v>166</v>
      </c>
      <c r="C52" s="13" t="s">
        <v>167</v>
      </c>
      <c r="D52" s="13" t="s">
        <v>85</v>
      </c>
      <c r="E52" s="13">
        <v>2000</v>
      </c>
      <c r="F52" s="13">
        <v>221</v>
      </c>
      <c r="G52" s="14">
        <v>102</v>
      </c>
      <c r="H52" s="14">
        <v>23.99</v>
      </c>
      <c r="I52" s="14">
        <v>21.3</v>
      </c>
      <c r="J52" s="15" t="s">
        <v>13</v>
      </c>
      <c r="K52" s="15" t="s">
        <v>14</v>
      </c>
      <c r="L52" s="15" t="s">
        <v>15</v>
      </c>
      <c r="M52" s="25">
        <v>1</v>
      </c>
      <c r="N52" s="5">
        <v>1</v>
      </c>
      <c r="P52" s="16">
        <v>1</v>
      </c>
      <c r="Q52" s="7">
        <v>1</v>
      </c>
      <c r="T52" s="48">
        <v>1</v>
      </c>
      <c r="V52" s="52">
        <v>1</v>
      </c>
    </row>
    <row r="53" spans="1:22" x14ac:dyDescent="0.25">
      <c r="A53" s="12" t="s">
        <v>168</v>
      </c>
      <c r="B53" s="12" t="s">
        <v>169</v>
      </c>
      <c r="C53" s="13" t="s">
        <v>170</v>
      </c>
      <c r="D53" s="13" t="s">
        <v>85</v>
      </c>
      <c r="E53" s="13">
        <v>1996</v>
      </c>
      <c r="F53" s="13">
        <v>221</v>
      </c>
      <c r="G53" s="14">
        <v>139</v>
      </c>
      <c r="H53" s="14">
        <v>23.94</v>
      </c>
      <c r="I53" s="14">
        <v>20.95</v>
      </c>
      <c r="J53" s="15" t="s">
        <v>13</v>
      </c>
      <c r="K53" s="15" t="s">
        <v>14</v>
      </c>
      <c r="L53" s="15" t="s">
        <v>15</v>
      </c>
      <c r="M53" s="25">
        <v>1</v>
      </c>
      <c r="N53" s="5">
        <v>1</v>
      </c>
      <c r="P53" s="16">
        <v>1</v>
      </c>
      <c r="Q53" s="7">
        <v>1</v>
      </c>
      <c r="V53" s="52">
        <v>1</v>
      </c>
    </row>
    <row r="54" spans="1:22" x14ac:dyDescent="0.25">
      <c r="A54" s="12" t="s">
        <v>171</v>
      </c>
      <c r="B54" s="12" t="s">
        <v>172</v>
      </c>
      <c r="C54" s="13" t="s">
        <v>173</v>
      </c>
      <c r="D54" s="13" t="s">
        <v>85</v>
      </c>
      <c r="E54" s="13">
        <v>1969</v>
      </c>
      <c r="F54" s="13">
        <v>221</v>
      </c>
      <c r="G54" s="14">
        <v>143</v>
      </c>
      <c r="H54" s="14">
        <v>33.18</v>
      </c>
      <c r="I54" s="14">
        <v>29</v>
      </c>
      <c r="J54" s="15" t="s">
        <v>13</v>
      </c>
      <c r="K54" s="15" t="s">
        <v>14</v>
      </c>
      <c r="L54" s="15" t="s">
        <v>15</v>
      </c>
      <c r="M54" s="25">
        <v>1</v>
      </c>
      <c r="N54" s="5">
        <v>1</v>
      </c>
      <c r="P54" s="16">
        <v>1</v>
      </c>
      <c r="Q54" s="7">
        <v>1</v>
      </c>
      <c r="T54" s="48">
        <v>1</v>
      </c>
      <c r="V54" s="52">
        <v>1</v>
      </c>
    </row>
    <row r="55" spans="1:22" x14ac:dyDescent="0.25">
      <c r="A55" s="24" t="s">
        <v>174</v>
      </c>
      <c r="B55" s="24" t="s">
        <v>175</v>
      </c>
      <c r="C55" s="26" t="s">
        <v>176</v>
      </c>
      <c r="D55" s="26" t="s">
        <v>85</v>
      </c>
      <c r="E55" s="26">
        <v>2000</v>
      </c>
      <c r="F55" s="26">
        <v>1200</v>
      </c>
      <c r="G55" s="27">
        <v>390</v>
      </c>
      <c r="H55" s="27">
        <v>37.799999999999997</v>
      </c>
      <c r="I55" s="27">
        <v>33.01</v>
      </c>
      <c r="J55" s="30" t="s">
        <v>13</v>
      </c>
      <c r="K55" s="30" t="s">
        <v>14</v>
      </c>
      <c r="L55" s="30" t="s">
        <v>98</v>
      </c>
      <c r="M55" s="25">
        <v>1</v>
      </c>
      <c r="P55" s="16">
        <v>1</v>
      </c>
      <c r="Q55" s="7">
        <v>1</v>
      </c>
      <c r="T55" s="48">
        <v>1</v>
      </c>
      <c r="U55" s="56">
        <v>1</v>
      </c>
      <c r="V55" s="52">
        <v>1</v>
      </c>
    </row>
    <row r="56" spans="1:22" x14ac:dyDescent="0.25">
      <c r="A56" s="12" t="s">
        <v>177</v>
      </c>
      <c r="B56" s="12" t="s">
        <v>178</v>
      </c>
      <c r="C56" s="13" t="s">
        <v>179</v>
      </c>
      <c r="D56" s="13" t="s">
        <v>85</v>
      </c>
      <c r="E56" s="13">
        <v>1992</v>
      </c>
      <c r="F56" s="13">
        <v>1200</v>
      </c>
      <c r="G56" s="14">
        <v>385</v>
      </c>
      <c r="H56" s="14">
        <v>37.450000000000003</v>
      </c>
      <c r="I56" s="14">
        <v>33.01</v>
      </c>
      <c r="J56" s="15" t="s">
        <v>13</v>
      </c>
      <c r="K56" s="15" t="s">
        <v>14</v>
      </c>
      <c r="L56" s="15"/>
      <c r="M56" s="25">
        <v>1</v>
      </c>
      <c r="P56" s="16">
        <v>1</v>
      </c>
      <c r="Q56" s="7">
        <v>1</v>
      </c>
      <c r="T56" s="48">
        <v>1</v>
      </c>
      <c r="U56" s="56">
        <v>1</v>
      </c>
      <c r="V56" s="52">
        <v>1</v>
      </c>
    </row>
    <row r="57" spans="1:22" x14ac:dyDescent="0.25">
      <c r="A57" s="12" t="s">
        <v>180</v>
      </c>
      <c r="B57" s="12" t="s">
        <v>181</v>
      </c>
      <c r="C57" s="13" t="s">
        <v>182</v>
      </c>
      <c r="D57" s="13" t="s">
        <v>85</v>
      </c>
      <c r="E57" s="13">
        <v>1997</v>
      </c>
      <c r="F57" s="13">
        <v>221</v>
      </c>
      <c r="G57" s="14">
        <v>130</v>
      </c>
      <c r="H57" s="14">
        <v>23.94</v>
      </c>
      <c r="I57" s="14">
        <v>21.26</v>
      </c>
      <c r="J57" s="15" t="s">
        <v>13</v>
      </c>
      <c r="K57" s="15" t="s">
        <v>14</v>
      </c>
      <c r="L57" s="15"/>
      <c r="M57" s="25">
        <v>1</v>
      </c>
      <c r="N57" s="5">
        <v>1</v>
      </c>
      <c r="P57" s="16">
        <v>1</v>
      </c>
      <c r="Q57" s="7">
        <v>1</v>
      </c>
      <c r="V57" s="52">
        <v>1</v>
      </c>
    </row>
    <row r="58" spans="1:22" x14ac:dyDescent="0.25">
      <c r="A58" s="12" t="s">
        <v>183</v>
      </c>
      <c r="B58" s="12" t="s">
        <v>184</v>
      </c>
      <c r="C58" s="13" t="s">
        <v>185</v>
      </c>
      <c r="D58" s="13" t="s">
        <v>85</v>
      </c>
      <c r="E58" s="13">
        <v>2001</v>
      </c>
      <c r="F58" s="13">
        <v>1200</v>
      </c>
      <c r="G58" s="14">
        <v>385</v>
      </c>
      <c r="H58" s="14">
        <v>37.81</v>
      </c>
      <c r="I58" s="14">
        <v>32.979999999999997</v>
      </c>
      <c r="J58" s="15" t="s">
        <v>13</v>
      </c>
      <c r="K58" s="15" t="s">
        <v>14</v>
      </c>
      <c r="L58" s="15" t="s">
        <v>15</v>
      </c>
      <c r="M58" s="25">
        <v>1</v>
      </c>
      <c r="P58" s="16">
        <v>1</v>
      </c>
      <c r="Q58" s="7">
        <v>1</v>
      </c>
      <c r="T58" s="48">
        <v>1</v>
      </c>
      <c r="V58" s="52">
        <v>1</v>
      </c>
    </row>
    <row r="59" spans="1:22" x14ac:dyDescent="0.25">
      <c r="A59" s="12" t="s">
        <v>186</v>
      </c>
      <c r="B59" s="12" t="s">
        <v>187</v>
      </c>
      <c r="C59" s="13" t="s">
        <v>188</v>
      </c>
      <c r="D59" s="13" t="s">
        <v>85</v>
      </c>
      <c r="E59" s="13">
        <v>2000</v>
      </c>
      <c r="F59" s="13">
        <v>1200</v>
      </c>
      <c r="G59" s="14">
        <v>388</v>
      </c>
      <c r="H59" s="14">
        <v>37.96</v>
      </c>
      <c r="I59" s="14">
        <v>33.39</v>
      </c>
      <c r="J59" s="15" t="s">
        <v>13</v>
      </c>
      <c r="K59" s="15" t="s">
        <v>14</v>
      </c>
      <c r="L59" s="15"/>
      <c r="M59" s="25">
        <v>1</v>
      </c>
      <c r="P59" s="16">
        <v>1</v>
      </c>
      <c r="Q59" s="7">
        <v>1</v>
      </c>
      <c r="T59" s="48">
        <v>1</v>
      </c>
      <c r="U59" s="56">
        <v>1</v>
      </c>
      <c r="V59" s="52">
        <v>1</v>
      </c>
    </row>
    <row r="60" spans="1:22" x14ac:dyDescent="0.25">
      <c r="A60" s="12" t="s">
        <v>189</v>
      </c>
      <c r="B60" s="12" t="s">
        <v>190</v>
      </c>
      <c r="C60" s="13" t="s">
        <v>191</v>
      </c>
      <c r="D60" s="13" t="s">
        <v>85</v>
      </c>
      <c r="E60" s="13">
        <v>1997</v>
      </c>
      <c r="F60" s="13">
        <v>221</v>
      </c>
      <c r="G60" s="14">
        <v>138</v>
      </c>
      <c r="H60" s="14">
        <v>23.85</v>
      </c>
      <c r="I60" s="14">
        <v>20.98</v>
      </c>
      <c r="J60" s="15" t="s">
        <v>13</v>
      </c>
      <c r="K60" s="15" t="s">
        <v>14</v>
      </c>
      <c r="L60" s="15" t="s">
        <v>15</v>
      </c>
      <c r="M60" s="25">
        <v>1</v>
      </c>
      <c r="N60" s="5">
        <v>1</v>
      </c>
      <c r="P60" s="16">
        <v>1</v>
      </c>
      <c r="Q60" s="7">
        <v>1</v>
      </c>
      <c r="T60" s="48">
        <v>1</v>
      </c>
      <c r="V60" s="52">
        <v>1</v>
      </c>
    </row>
    <row r="61" spans="1:22" x14ac:dyDescent="0.25">
      <c r="A61" s="12" t="s">
        <v>192</v>
      </c>
      <c r="B61" s="12" t="s">
        <v>193</v>
      </c>
      <c r="C61" s="13" t="s">
        <v>194</v>
      </c>
      <c r="D61" s="13" t="s">
        <v>85</v>
      </c>
      <c r="E61" s="13">
        <v>1999</v>
      </c>
      <c r="F61" s="13">
        <v>942</v>
      </c>
      <c r="G61" s="14">
        <v>351</v>
      </c>
      <c r="H61" s="14">
        <v>36.11</v>
      </c>
      <c r="I61" s="14">
        <v>32.520000000000003</v>
      </c>
      <c r="J61" s="15" t="s">
        <v>13</v>
      </c>
      <c r="K61" s="15" t="s">
        <v>14</v>
      </c>
      <c r="L61" s="15" t="s">
        <v>15</v>
      </c>
      <c r="M61" s="25">
        <v>1</v>
      </c>
      <c r="P61" s="16">
        <v>1</v>
      </c>
      <c r="Q61" s="7">
        <v>1</v>
      </c>
      <c r="T61" s="48">
        <v>1</v>
      </c>
      <c r="V61" s="52">
        <v>1</v>
      </c>
    </row>
    <row r="62" spans="1:22" x14ac:dyDescent="0.25">
      <c r="A62" s="12" t="s">
        <v>195</v>
      </c>
      <c r="B62" s="12" t="s">
        <v>196</v>
      </c>
      <c r="C62" s="13" t="s">
        <v>197</v>
      </c>
      <c r="D62" s="13" t="s">
        <v>85</v>
      </c>
      <c r="E62" s="13">
        <v>1994</v>
      </c>
      <c r="F62" s="13">
        <v>942</v>
      </c>
      <c r="G62" s="14">
        <v>396</v>
      </c>
      <c r="H62" s="14">
        <v>37.72</v>
      </c>
      <c r="I62" s="14">
        <v>32.979999999999997</v>
      </c>
      <c r="J62" s="15" t="s">
        <v>13</v>
      </c>
      <c r="K62" s="15" t="s">
        <v>14</v>
      </c>
      <c r="L62" s="15" t="s">
        <v>15</v>
      </c>
      <c r="M62" s="25">
        <v>1</v>
      </c>
      <c r="P62" s="16">
        <v>1</v>
      </c>
      <c r="Q62" s="7">
        <v>1</v>
      </c>
      <c r="T62" s="48">
        <v>1</v>
      </c>
      <c r="U62" s="56">
        <v>1</v>
      </c>
      <c r="V62" s="52">
        <v>1</v>
      </c>
    </row>
    <row r="63" spans="1:22" x14ac:dyDescent="0.25">
      <c r="A63" s="12" t="s">
        <v>198</v>
      </c>
      <c r="B63" s="12" t="s">
        <v>199</v>
      </c>
      <c r="C63" s="13" t="s">
        <v>200</v>
      </c>
      <c r="D63" s="13" t="s">
        <v>85</v>
      </c>
      <c r="E63" s="13">
        <v>1989</v>
      </c>
      <c r="F63" s="13">
        <f>959+241</f>
        <v>1200</v>
      </c>
      <c r="G63" s="14">
        <v>372</v>
      </c>
      <c r="H63" s="14">
        <v>38.93</v>
      </c>
      <c r="I63" s="14">
        <v>34.35</v>
      </c>
      <c r="J63" s="15" t="s">
        <v>13</v>
      </c>
      <c r="K63" s="15" t="s">
        <v>14</v>
      </c>
      <c r="L63" s="15" t="s">
        <v>15</v>
      </c>
      <c r="M63" s="25">
        <v>1</v>
      </c>
      <c r="P63" s="16">
        <v>1</v>
      </c>
      <c r="Q63" s="7">
        <v>1</v>
      </c>
      <c r="T63" s="48">
        <v>1</v>
      </c>
      <c r="U63" s="56">
        <v>1</v>
      </c>
      <c r="V63" s="52">
        <v>1</v>
      </c>
    </row>
    <row r="64" spans="1:22" x14ac:dyDescent="0.25">
      <c r="A64" s="12" t="s">
        <v>201</v>
      </c>
      <c r="B64" s="12" t="s">
        <v>202</v>
      </c>
      <c r="C64" s="13" t="s">
        <v>203</v>
      </c>
      <c r="D64" s="13" t="s">
        <v>85</v>
      </c>
      <c r="E64" s="13">
        <v>2000</v>
      </c>
      <c r="F64" s="13">
        <v>221</v>
      </c>
      <c r="G64" s="14">
        <v>102</v>
      </c>
      <c r="H64" s="14">
        <v>23.99</v>
      </c>
      <c r="I64" s="14">
        <v>21.3</v>
      </c>
      <c r="J64" s="15" t="s">
        <v>13</v>
      </c>
      <c r="K64" s="15" t="s">
        <v>14</v>
      </c>
      <c r="L64" s="15" t="s">
        <v>15</v>
      </c>
      <c r="M64" s="25">
        <v>1</v>
      </c>
      <c r="N64" s="5">
        <v>1</v>
      </c>
      <c r="P64" s="16">
        <v>1</v>
      </c>
      <c r="Q64" s="7">
        <v>1</v>
      </c>
      <c r="V64" s="52">
        <v>1</v>
      </c>
    </row>
    <row r="65" spans="1:22" x14ac:dyDescent="0.25">
      <c r="A65" s="12" t="s">
        <v>204</v>
      </c>
      <c r="B65" s="12" t="s">
        <v>205</v>
      </c>
      <c r="C65" s="13" t="s">
        <v>206</v>
      </c>
      <c r="D65" s="13" t="s">
        <v>85</v>
      </c>
      <c r="E65" s="13">
        <v>1999</v>
      </c>
      <c r="F65" s="13">
        <f>959+241</f>
        <v>1200</v>
      </c>
      <c r="G65" s="14">
        <v>385</v>
      </c>
      <c r="H65" s="14">
        <v>37.89</v>
      </c>
      <c r="I65" s="14">
        <v>32.979999999999997</v>
      </c>
      <c r="J65" s="15" t="s">
        <v>13</v>
      </c>
      <c r="K65" s="15" t="s">
        <v>14</v>
      </c>
      <c r="L65" s="15"/>
      <c r="M65" s="25">
        <v>1</v>
      </c>
      <c r="P65" s="16">
        <v>1</v>
      </c>
      <c r="Q65" s="7">
        <v>1</v>
      </c>
      <c r="T65" s="48">
        <v>1</v>
      </c>
      <c r="U65" s="56">
        <v>1</v>
      </c>
      <c r="V65" s="52">
        <v>1</v>
      </c>
    </row>
    <row r="66" spans="1:22" x14ac:dyDescent="0.25">
      <c r="A66" s="12" t="s">
        <v>207</v>
      </c>
      <c r="B66" s="12" t="s">
        <v>208</v>
      </c>
      <c r="C66" s="13" t="s">
        <v>209</v>
      </c>
      <c r="D66" s="13" t="s">
        <v>85</v>
      </c>
      <c r="E66" s="13">
        <v>2012</v>
      </c>
      <c r="F66" s="13">
        <v>221</v>
      </c>
      <c r="G66" s="14">
        <v>23</v>
      </c>
      <c r="H66" s="14">
        <v>14.8</v>
      </c>
      <c r="I66" s="14">
        <v>14.8</v>
      </c>
      <c r="J66" s="15" t="s">
        <v>53</v>
      </c>
      <c r="K66" s="15" t="s">
        <v>15</v>
      </c>
      <c r="L66" s="15"/>
      <c r="M66" s="25">
        <v>1</v>
      </c>
      <c r="P66" s="16">
        <v>1</v>
      </c>
      <c r="R66" s="7">
        <v>1</v>
      </c>
      <c r="V66" s="52">
        <v>1</v>
      </c>
    </row>
    <row r="67" spans="1:22" x14ac:dyDescent="0.25">
      <c r="A67" s="12" t="s">
        <v>210</v>
      </c>
      <c r="B67" s="12" t="s">
        <v>211</v>
      </c>
      <c r="C67" s="13" t="s">
        <v>212</v>
      </c>
      <c r="D67" s="13" t="s">
        <v>213</v>
      </c>
      <c r="E67" s="13">
        <v>1986</v>
      </c>
      <c r="F67" s="13">
        <v>221</v>
      </c>
      <c r="G67" s="14">
        <v>70</v>
      </c>
      <c r="H67" s="14">
        <v>23.82</v>
      </c>
      <c r="I67" s="14">
        <v>21.31</v>
      </c>
      <c r="J67" s="15" t="s">
        <v>13</v>
      </c>
      <c r="K67" s="15" t="s">
        <v>14</v>
      </c>
      <c r="L67" s="15"/>
      <c r="M67" s="25">
        <v>1</v>
      </c>
      <c r="N67" s="5">
        <v>1</v>
      </c>
      <c r="P67" s="16">
        <v>1</v>
      </c>
      <c r="Q67" s="7">
        <v>1</v>
      </c>
      <c r="V67" s="52">
        <v>1</v>
      </c>
    </row>
    <row r="68" spans="1:22" x14ac:dyDescent="0.25">
      <c r="A68" s="12" t="s">
        <v>214</v>
      </c>
      <c r="B68" s="12" t="s">
        <v>215</v>
      </c>
      <c r="C68" s="13" t="s">
        <v>216</v>
      </c>
      <c r="D68" s="13" t="s">
        <v>213</v>
      </c>
      <c r="E68" s="13">
        <v>2006</v>
      </c>
      <c r="F68" s="13">
        <v>221</v>
      </c>
      <c r="G68" s="14">
        <v>57</v>
      </c>
      <c r="H68" s="14">
        <v>20.010000000000002</v>
      </c>
      <c r="I68" s="14">
        <v>18.079999999999998</v>
      </c>
      <c r="J68" s="15" t="s">
        <v>13</v>
      </c>
      <c r="K68" s="15" t="s">
        <v>14</v>
      </c>
      <c r="L68" s="15" t="s">
        <v>15</v>
      </c>
      <c r="M68" s="25">
        <v>1</v>
      </c>
      <c r="N68" s="5">
        <v>1</v>
      </c>
      <c r="P68" s="16">
        <v>1</v>
      </c>
      <c r="Q68" s="7">
        <v>1</v>
      </c>
      <c r="V68" s="52">
        <v>1</v>
      </c>
    </row>
    <row r="69" spans="1:22" x14ac:dyDescent="0.25">
      <c r="A69" s="12" t="s">
        <v>217</v>
      </c>
      <c r="B69" s="12" t="s">
        <v>218</v>
      </c>
      <c r="C69" s="13" t="s">
        <v>219</v>
      </c>
      <c r="D69" s="13" t="s">
        <v>213</v>
      </c>
      <c r="E69" s="13">
        <v>1986</v>
      </c>
      <c r="F69" s="13">
        <v>220</v>
      </c>
      <c r="G69" s="14">
        <v>67</v>
      </c>
      <c r="H69" s="14">
        <v>21.08</v>
      </c>
      <c r="I69" s="14">
        <v>18.68</v>
      </c>
      <c r="J69" s="15" t="s">
        <v>141</v>
      </c>
      <c r="K69" s="30" t="s">
        <v>142</v>
      </c>
      <c r="L69" s="30" t="s">
        <v>15</v>
      </c>
      <c r="M69" s="25">
        <v>1</v>
      </c>
      <c r="P69" s="16">
        <v>1</v>
      </c>
      <c r="V69" s="52">
        <v>1</v>
      </c>
    </row>
    <row r="70" spans="1:22" x14ac:dyDescent="0.25">
      <c r="A70" s="12" t="s">
        <v>220</v>
      </c>
      <c r="B70" s="12" t="s">
        <v>221</v>
      </c>
      <c r="C70" s="13" t="s">
        <v>222</v>
      </c>
      <c r="D70" s="13" t="s">
        <v>213</v>
      </c>
      <c r="E70" s="13">
        <v>1961</v>
      </c>
      <c r="F70" s="13">
        <v>142</v>
      </c>
      <c r="G70" s="14">
        <v>33</v>
      </c>
      <c r="H70" s="14">
        <v>17</v>
      </c>
      <c r="I70" s="14">
        <v>14.89</v>
      </c>
      <c r="J70" s="15" t="s">
        <v>13</v>
      </c>
      <c r="K70" s="15" t="s">
        <v>14</v>
      </c>
      <c r="L70" s="15" t="s">
        <v>142</v>
      </c>
      <c r="M70" s="25">
        <v>1</v>
      </c>
      <c r="N70" s="5">
        <v>1</v>
      </c>
      <c r="P70" s="16">
        <v>1</v>
      </c>
      <c r="Q70" s="7">
        <v>1</v>
      </c>
      <c r="V70" s="52">
        <v>1</v>
      </c>
    </row>
    <row r="71" spans="1:22" x14ac:dyDescent="0.25">
      <c r="A71" s="12" t="s">
        <v>223</v>
      </c>
      <c r="B71" s="12" t="s">
        <v>224</v>
      </c>
      <c r="C71" s="13" t="s">
        <v>225</v>
      </c>
      <c r="D71" s="13" t="s">
        <v>213</v>
      </c>
      <c r="E71" s="13">
        <v>1996</v>
      </c>
      <c r="F71" s="13">
        <v>221</v>
      </c>
      <c r="G71" s="14">
        <v>104</v>
      </c>
      <c r="H71" s="14">
        <v>23.82</v>
      </c>
      <c r="I71" s="14">
        <v>21.04</v>
      </c>
      <c r="J71" s="15" t="s">
        <v>13</v>
      </c>
      <c r="K71" s="15" t="s">
        <v>14</v>
      </c>
      <c r="L71" s="15" t="s">
        <v>15</v>
      </c>
      <c r="M71" s="25">
        <v>1</v>
      </c>
      <c r="N71" s="5">
        <v>1</v>
      </c>
      <c r="P71" s="16">
        <v>1</v>
      </c>
      <c r="Q71" s="7">
        <v>1</v>
      </c>
      <c r="V71" s="52">
        <v>1</v>
      </c>
    </row>
    <row r="72" spans="1:22" ht="6" customHeight="1" x14ac:dyDescent="0.25"/>
    <row r="73" spans="1:22" ht="6" customHeight="1" x14ac:dyDescent="0.25"/>
    <row r="74" spans="1:22" s="2" customFormat="1" x14ac:dyDescent="0.25">
      <c r="A74" s="1"/>
      <c r="B74" s="1"/>
      <c r="C74" s="1"/>
      <c r="D74" s="1" t="s">
        <v>228</v>
      </c>
      <c r="E74" s="1"/>
      <c r="F74" s="1">
        <f>COUNT(F2:F71)</f>
        <v>70</v>
      </c>
      <c r="G74" s="1"/>
      <c r="H74" s="1"/>
      <c r="I74" s="1"/>
      <c r="J74" s="1"/>
      <c r="K74" s="1"/>
      <c r="L74" s="1"/>
      <c r="M74" s="23">
        <f>SUM(M2:M71)</f>
        <v>70</v>
      </c>
      <c r="N74" s="31">
        <f t="shared" ref="N74:V74" si="0">SUM(N2:N71)</f>
        <v>33</v>
      </c>
      <c r="O74" s="32">
        <f t="shared" si="0"/>
        <v>3</v>
      </c>
      <c r="P74" s="33">
        <f t="shared" si="0"/>
        <v>70</v>
      </c>
      <c r="Q74" s="34">
        <f t="shared" si="0"/>
        <v>59</v>
      </c>
      <c r="R74" s="34">
        <f t="shared" si="0"/>
        <v>7</v>
      </c>
      <c r="S74" s="34">
        <f t="shared" si="0"/>
        <v>1</v>
      </c>
      <c r="T74" s="49">
        <f t="shared" si="0"/>
        <v>36</v>
      </c>
      <c r="U74" s="57">
        <f t="shared" si="0"/>
        <v>12</v>
      </c>
      <c r="V74" s="53">
        <f t="shared" si="0"/>
        <v>70</v>
      </c>
    </row>
    <row r="75" spans="1:22" s="2" customFormat="1" x14ac:dyDescent="0.25">
      <c r="A75" s="1"/>
      <c r="B75" s="1"/>
      <c r="C75" s="1"/>
      <c r="D75" s="35" t="s">
        <v>229</v>
      </c>
      <c r="E75" s="1"/>
      <c r="F75" s="36">
        <f>SUM(F2:F71)</f>
        <v>45051</v>
      </c>
      <c r="G75" s="1"/>
      <c r="H75" s="1"/>
      <c r="I75" s="1"/>
      <c r="J75" s="1"/>
      <c r="K75" s="1"/>
      <c r="L75" s="1"/>
      <c r="M75" s="37">
        <f>(M2*$F2)+(M3*$F3)+(M4*$F4)+(M5*$F5)+(M6*$F6)+(M7*$F7)+(M8*$F8)+(M9*$F9)+(M10*$F10)+(M11*$F11)+(M12*$F12)+(M13*$F13)+(M14*$F14)+(M15*$F15)+(M16*$F16)+(M17*$F17)+(M18*$F18)+(M19*$F19)+(M20*$F20)+(M21*$F21)+(M22*$F22)+(M23*$F23)+(M24*$F24)+(M25*$F25)+(M26*$F26)+(M27*$F27)+(M28*$F28)+(M29*$F29)+(M30*$F30)+(M31*$F31)+(M32*$F32)+(M33*$F33)+(M34*$F34)+(M35*$F35)+(M36*$F36)+(M37*$F37)+(M38*$F38)+(M39*$F39)+(M40*$F40)+(M41*$F41)+(M42*$F42)+(M43*$F43)+(M44*$F44)+(M45*$F45)+(M46*$F46)+(M47*$F47)+(M48*$F48)+(M49*$F49)+(M50*$F50)+(M51*$F51)+(M52*$F52)+(M53*$F53)+(M54*$F54)+(M55*$F55)+(M56*$F56)+(M57*$F57)+(M58*$F58)+(M59*$F59)+(M60*$F60)+(M61*$F61)+(M62*$F62)+(M63*$F63)+(M64*$F64)+(M65*$F65)+(M66*$F66)+(M67*$F67)+(M68*$F68)+(M69*$F69)+(M70*$F70)+(M71*$F71)</f>
        <v>45051</v>
      </c>
      <c r="N75" s="38">
        <f t="shared" ref="N75:V75" si="1">(N2*$F2)+(N3*$F3)+(N4*$F4)+(N5*$F5)+(N6*$F6)+(N7*$F7)+(N8*$F8)+(N9*$F9)+(N10*$F10)+(N11*$F11)+(N12*$F12)+(N13*$F13)+(N14*$F14)+(N15*$F15)+(N16*$F16)+(N17*$F17)+(N18*$F18)+(N19*$F19)+(N20*$F20)+(N21*$F21)+(N22*$F22)+(N23*$F23)+(N24*$F24)+(N25*$F25)+(N26*$F26)+(N27*$F27)+(N28*$F28)+(N29*$F29)+(N30*$F30)+(N31*$F31)+(N32*$F32)+(N33*$F33)+(N34*$F34)+(N35*$F35)+(N36*$F36)+(N37*$F37)+(N38*$F38)+(N39*$F39)+(N40*$F40)+(N41*$F41)+(N42*$F42)+(N43*$F43)+(N44*$F44)+(N45*$F45)+(N46*$F46)+(N47*$F47)+(N48*$F48)+(N49*$F49)+(N50*$F50)+(N51*$F51)+(N52*$F52)+(N53*$F53)+(N54*$F54)+(N55*$F55)+(N56*$F56)+(N57*$F57)+(N58*$F58)+(N59*$F59)+(N60*$F60)+(N61*$F61)+(N62*$F62)+(N63*$F63)+(N64*$F64)+(N65*$F65)+(N66*$F66)+(N67*$F67)+(N68*$F68)+(N69*$F69)+(N70*$F70)+(N71*$F71)</f>
        <v>7181</v>
      </c>
      <c r="O75" s="39">
        <f t="shared" si="1"/>
        <v>643</v>
      </c>
      <c r="P75" s="40">
        <f t="shared" si="1"/>
        <v>45051</v>
      </c>
      <c r="Q75" s="41">
        <f t="shared" si="1"/>
        <v>36920</v>
      </c>
      <c r="R75" s="41">
        <f t="shared" si="1"/>
        <v>5309</v>
      </c>
      <c r="S75" s="41">
        <f t="shared" si="1"/>
        <v>221</v>
      </c>
      <c r="T75" s="50">
        <f t="shared" si="1"/>
        <v>31246</v>
      </c>
      <c r="U75" s="58">
        <f t="shared" si="1"/>
        <v>14022</v>
      </c>
      <c r="V75" s="54">
        <f t="shared" si="1"/>
        <v>45051</v>
      </c>
    </row>
    <row r="76" spans="1:22" x14ac:dyDescent="0.25">
      <c r="A76" s="3" t="s">
        <v>239</v>
      </c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Velghe</dc:creator>
  <cp:lastModifiedBy>Jean-Francois Verhegghen</cp:lastModifiedBy>
  <cp:lastPrinted>2019-04-15T13:11:17Z</cp:lastPrinted>
  <dcterms:created xsi:type="dcterms:W3CDTF">2018-11-22T14:39:57Z</dcterms:created>
  <dcterms:modified xsi:type="dcterms:W3CDTF">2019-08-09T07:20:49Z</dcterms:modified>
</cp:coreProperties>
</file>